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rtrab-my.sharepoint.com/personal/sosorio_dt_gob_cl/Documents/Pegas/Fragmentacion sindical/"/>
    </mc:Choice>
  </mc:AlternateContent>
  <xr:revisionPtr revIDLastSave="692" documentId="11_AD4D2F04E46CFB4ACB3E2003AD57F222693EDF26" xr6:coauthVersionLast="47" xr6:coauthVersionMax="47" xr10:uidLastSave="{0D2CC53F-B8D0-4538-ADF8-C8B6056693AC}"/>
  <bookViews>
    <workbookView xWindow="-120" yWindow="-120" windowWidth="24240" windowHeight="13140" activeTab="1" xr2:uid="{00000000-000D-0000-FFFF-FFFF00000000}"/>
  </bookViews>
  <sheets>
    <sheet name="Leeme" sheetId="4" r:id="rId1"/>
    <sheet name="Sindicalizacion general" sheetId="1" r:id="rId2"/>
    <sheet name="Sindicalizacion sectorial" sheetId="2" r:id="rId3"/>
    <sheet name="Glosario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8" i="1" l="1"/>
  <c r="X89" i="1"/>
  <c r="X90" i="1"/>
  <c r="X86" i="1"/>
  <c r="X87" i="1"/>
  <c r="X53" i="1"/>
  <c r="AA53" i="1"/>
  <c r="AD53" i="1"/>
  <c r="AG53" i="1"/>
  <c r="X54" i="1"/>
  <c r="AA54" i="1"/>
  <c r="AD54" i="1"/>
  <c r="AG54" i="1"/>
  <c r="X55" i="1"/>
  <c r="AA55" i="1"/>
  <c r="AD55" i="1"/>
  <c r="AG55" i="1"/>
  <c r="X56" i="1"/>
  <c r="AA56" i="1"/>
  <c r="AD56" i="1"/>
  <c r="AG56" i="1"/>
  <c r="X57" i="1"/>
  <c r="AA57" i="1"/>
  <c r="AD57" i="1"/>
  <c r="AG57" i="1"/>
  <c r="X58" i="1"/>
  <c r="AA58" i="1"/>
  <c r="AD58" i="1"/>
  <c r="AG58" i="1"/>
  <c r="X59" i="1"/>
  <c r="AA59" i="1"/>
  <c r="AD59" i="1"/>
  <c r="AG59" i="1"/>
  <c r="X60" i="1"/>
  <c r="AA60" i="1"/>
  <c r="AD60" i="1"/>
  <c r="AG60" i="1"/>
  <c r="X61" i="1"/>
  <c r="AA61" i="1"/>
  <c r="AD61" i="1"/>
  <c r="AG61" i="1"/>
  <c r="V62" i="1"/>
  <c r="X62" i="1" s="1"/>
  <c r="Y62" i="1"/>
  <c r="AA62" i="1" s="1"/>
  <c r="AB62" i="1"/>
  <c r="AD62" i="1" s="1"/>
  <c r="AE62" i="1"/>
  <c r="AG62" i="1" s="1"/>
  <c r="X63" i="1"/>
  <c r="AA63" i="1"/>
  <c r="AD63" i="1"/>
  <c r="AG63" i="1"/>
  <c r="X64" i="1"/>
  <c r="AA64" i="1"/>
  <c r="AD64" i="1"/>
  <c r="AG64" i="1"/>
  <c r="X65" i="1"/>
  <c r="AA65" i="1"/>
  <c r="AD65" i="1"/>
  <c r="AG65" i="1"/>
  <c r="X66" i="1"/>
  <c r="AA66" i="1"/>
  <c r="AD66" i="1"/>
  <c r="AG66" i="1"/>
  <c r="X67" i="1"/>
  <c r="AA67" i="1"/>
  <c r="AD67" i="1"/>
  <c r="AG67" i="1"/>
  <c r="V68" i="1"/>
  <c r="W68" i="1"/>
  <c r="Y68" i="1"/>
  <c r="Z68" i="1"/>
  <c r="AB68" i="1"/>
  <c r="AC68" i="1"/>
  <c r="AD68" i="1" s="1"/>
  <c r="AE68" i="1"/>
  <c r="AF68" i="1"/>
  <c r="X69" i="1"/>
  <c r="AA69" i="1"/>
  <c r="AD69" i="1"/>
  <c r="AG69" i="1"/>
  <c r="X70" i="1"/>
  <c r="AA70" i="1"/>
  <c r="AD70" i="1"/>
  <c r="AG70" i="1"/>
  <c r="X71" i="1"/>
  <c r="AA71" i="1"/>
  <c r="AD71" i="1"/>
  <c r="AG71" i="1"/>
  <c r="X72" i="1"/>
  <c r="AA72" i="1"/>
  <c r="AD72" i="1"/>
  <c r="AG72" i="1"/>
  <c r="X73" i="1"/>
  <c r="AA73" i="1"/>
  <c r="AD73" i="1"/>
  <c r="AG73" i="1"/>
  <c r="X74" i="1"/>
  <c r="AA74" i="1"/>
  <c r="AD74" i="1"/>
  <c r="AG74" i="1"/>
  <c r="X75" i="1"/>
  <c r="AA75" i="1"/>
  <c r="AD75" i="1"/>
  <c r="AG75" i="1"/>
  <c r="X76" i="1"/>
  <c r="AA76" i="1"/>
  <c r="AD76" i="1"/>
  <c r="AG76" i="1"/>
  <c r="X77" i="1"/>
  <c r="AA77" i="1"/>
  <c r="AD77" i="1"/>
  <c r="AG77" i="1"/>
  <c r="X78" i="1"/>
  <c r="AA78" i="1"/>
  <c r="AD78" i="1"/>
  <c r="AG78" i="1"/>
  <c r="X79" i="1"/>
  <c r="AA79" i="1"/>
  <c r="AD79" i="1"/>
  <c r="AG79" i="1"/>
  <c r="X80" i="1"/>
  <c r="AA80" i="1"/>
  <c r="AD80" i="1"/>
  <c r="AG80" i="1"/>
  <c r="X81" i="1"/>
  <c r="AA81" i="1"/>
  <c r="AD81" i="1"/>
  <c r="AG81" i="1"/>
  <c r="X82" i="1"/>
  <c r="AA82" i="1"/>
  <c r="AD82" i="1"/>
  <c r="AG82" i="1"/>
  <c r="X83" i="1"/>
  <c r="AA83" i="1"/>
  <c r="AD83" i="1"/>
  <c r="AG83" i="1"/>
  <c r="X84" i="1"/>
  <c r="AA84" i="1"/>
  <c r="AD84" i="1"/>
  <c r="AG84" i="1"/>
  <c r="X85" i="1"/>
  <c r="AA85" i="1"/>
  <c r="AD85" i="1"/>
  <c r="AG85" i="1"/>
  <c r="AA86" i="1"/>
  <c r="AD86" i="1"/>
  <c r="AG86" i="1"/>
  <c r="AA87" i="1"/>
  <c r="AD87" i="1"/>
  <c r="AG87" i="1"/>
  <c r="AA88" i="1"/>
  <c r="AD88" i="1"/>
  <c r="AG88" i="1"/>
  <c r="AA89" i="1"/>
  <c r="AD89" i="1"/>
  <c r="AG89" i="1"/>
  <c r="AA90" i="1"/>
  <c r="AD90" i="1"/>
  <c r="AG90" i="1"/>
  <c r="X91" i="1"/>
  <c r="AA91" i="1"/>
  <c r="AD91" i="1"/>
  <c r="AG91" i="1"/>
  <c r="X92" i="1"/>
  <c r="AA92" i="1"/>
  <c r="AD92" i="1"/>
  <c r="AG92" i="1"/>
  <c r="X93" i="1"/>
  <c r="AA93" i="1"/>
  <c r="AD93" i="1"/>
  <c r="AG93" i="1"/>
  <c r="X94" i="1"/>
  <c r="AA94" i="1"/>
  <c r="AD94" i="1"/>
  <c r="AG94" i="1"/>
  <c r="AR92" i="2"/>
  <c r="AM92" i="2"/>
  <c r="AH92" i="2"/>
  <c r="AC92" i="2"/>
  <c r="X92" i="2"/>
  <c r="S92" i="2"/>
  <c r="N92" i="2"/>
  <c r="I92" i="2"/>
  <c r="D92" i="2"/>
  <c r="AR91" i="2"/>
  <c r="AM91" i="2"/>
  <c r="AH91" i="2"/>
  <c r="AC91" i="2"/>
  <c r="X91" i="2"/>
  <c r="Q91" i="2"/>
  <c r="S91" i="2" s="1"/>
  <c r="N91" i="2"/>
  <c r="I91" i="2"/>
  <c r="D91" i="2"/>
  <c r="AR90" i="2"/>
  <c r="AM90" i="2"/>
  <c r="AH90" i="2"/>
  <c r="AC90" i="2"/>
  <c r="X90" i="2"/>
  <c r="S90" i="2"/>
  <c r="N90" i="2"/>
  <c r="I90" i="2"/>
  <c r="B90" i="2"/>
  <c r="D90" i="2" s="1"/>
  <c r="AR89" i="2"/>
  <c r="AM89" i="2"/>
  <c r="AH89" i="2"/>
  <c r="AC89" i="2"/>
  <c r="X89" i="2"/>
  <c r="S89" i="2"/>
  <c r="N89" i="2"/>
  <c r="I89" i="2"/>
  <c r="B89" i="2"/>
  <c r="D89" i="2" s="1"/>
  <c r="AR88" i="2"/>
  <c r="AM88" i="2"/>
  <c r="AH88" i="2"/>
  <c r="AC88" i="2"/>
  <c r="X88" i="2"/>
  <c r="S88" i="2"/>
  <c r="N88" i="2"/>
  <c r="I88" i="2"/>
  <c r="B88" i="2"/>
  <c r="D88" i="2" s="1"/>
  <c r="AR87" i="2"/>
  <c r="AM87" i="2"/>
  <c r="AH87" i="2"/>
  <c r="AC87" i="2"/>
  <c r="X87" i="2"/>
  <c r="S87" i="2"/>
  <c r="N87" i="2"/>
  <c r="I87" i="2"/>
  <c r="B87" i="2"/>
  <c r="D87" i="2" s="1"/>
  <c r="AR86" i="2"/>
  <c r="AM86" i="2"/>
  <c r="AH86" i="2"/>
  <c r="AC86" i="2"/>
  <c r="X86" i="2"/>
  <c r="S86" i="2"/>
  <c r="N86" i="2"/>
  <c r="I86" i="2"/>
  <c r="B86" i="2"/>
  <c r="D86" i="2" s="1"/>
  <c r="AR85" i="2"/>
  <c r="AM85" i="2"/>
  <c r="AH85" i="2"/>
  <c r="AC85" i="2"/>
  <c r="X85" i="2"/>
  <c r="S85" i="2"/>
  <c r="N85" i="2"/>
  <c r="I85" i="2"/>
  <c r="B85" i="2"/>
  <c r="D85" i="2" s="1"/>
  <c r="AQ84" i="2"/>
  <c r="AR84" i="2" s="1"/>
  <c r="AM84" i="2"/>
  <c r="AH84" i="2"/>
  <c r="AC84" i="2"/>
  <c r="X84" i="2"/>
  <c r="S84" i="2"/>
  <c r="N84" i="2"/>
  <c r="I84" i="2"/>
  <c r="B84" i="2"/>
  <c r="D84" i="2" s="1"/>
  <c r="AR83" i="2"/>
  <c r="AM83" i="2"/>
  <c r="AH83" i="2"/>
  <c r="AC83" i="2"/>
  <c r="X83" i="2"/>
  <c r="S83" i="2"/>
  <c r="N83" i="2"/>
  <c r="I83" i="2"/>
  <c r="D83" i="2"/>
  <c r="AR82" i="2"/>
  <c r="AM82" i="2"/>
  <c r="AH82" i="2"/>
  <c r="AC82" i="2"/>
  <c r="X82" i="2"/>
  <c r="S82" i="2"/>
  <c r="N82" i="2"/>
  <c r="I82" i="2"/>
  <c r="D82" i="2"/>
  <c r="AR81" i="2"/>
  <c r="AM81" i="2"/>
  <c r="AH81" i="2"/>
  <c r="AC81" i="2"/>
  <c r="X81" i="2"/>
  <c r="S81" i="2"/>
  <c r="N81" i="2"/>
  <c r="I81" i="2"/>
  <c r="D81" i="2"/>
  <c r="AR80" i="2"/>
  <c r="AM80" i="2"/>
  <c r="AH80" i="2"/>
  <c r="AC80" i="2"/>
  <c r="X80" i="2"/>
  <c r="S80" i="2"/>
  <c r="N80" i="2"/>
  <c r="I80" i="2"/>
  <c r="D80" i="2"/>
  <c r="AR79" i="2"/>
  <c r="AM79" i="2"/>
  <c r="AH79" i="2"/>
  <c r="AC79" i="2"/>
  <c r="X79" i="2"/>
  <c r="S79" i="2"/>
  <c r="N79" i="2"/>
  <c r="I79" i="2"/>
  <c r="D79" i="2"/>
  <c r="AR78" i="2"/>
  <c r="AM78" i="2"/>
  <c r="AH78" i="2"/>
  <c r="AC78" i="2"/>
  <c r="X78" i="2"/>
  <c r="S78" i="2"/>
  <c r="N78" i="2"/>
  <c r="I78" i="2"/>
  <c r="D78" i="2"/>
  <c r="AR77" i="2"/>
  <c r="AM77" i="2"/>
  <c r="AH77" i="2"/>
  <c r="AC77" i="2"/>
  <c r="X77" i="2"/>
  <c r="S77" i="2"/>
  <c r="N77" i="2"/>
  <c r="I77" i="2"/>
  <c r="D77" i="2"/>
  <c r="AR76" i="2"/>
  <c r="AM76" i="2"/>
  <c r="AH76" i="2"/>
  <c r="AC76" i="2"/>
  <c r="X76" i="2"/>
  <c r="S76" i="2"/>
  <c r="N76" i="2"/>
  <c r="I76" i="2"/>
  <c r="D76" i="2"/>
  <c r="AR75" i="2"/>
  <c r="AM75" i="2"/>
  <c r="AH75" i="2"/>
  <c r="AC75" i="2"/>
  <c r="X75" i="2"/>
  <c r="S75" i="2"/>
  <c r="N75" i="2"/>
  <c r="I75" i="2"/>
  <c r="D75" i="2"/>
  <c r="AR74" i="2"/>
  <c r="AM74" i="2"/>
  <c r="AH74" i="2"/>
  <c r="AC74" i="2"/>
  <c r="X74" i="2"/>
  <c r="S74" i="2"/>
  <c r="N74" i="2"/>
  <c r="I74" i="2"/>
  <c r="D74" i="2"/>
  <c r="AR73" i="2"/>
  <c r="AM73" i="2"/>
  <c r="AH73" i="2"/>
  <c r="AC73" i="2"/>
  <c r="X73" i="2"/>
  <c r="S73" i="2"/>
  <c r="N73" i="2"/>
  <c r="I73" i="2"/>
  <c r="D73" i="2"/>
  <c r="AR72" i="2"/>
  <c r="AM72" i="2"/>
  <c r="AH72" i="2"/>
  <c r="AC72" i="2"/>
  <c r="X72" i="2"/>
  <c r="S72" i="2"/>
  <c r="N72" i="2"/>
  <c r="I72" i="2"/>
  <c r="D72" i="2"/>
  <c r="AR71" i="2"/>
  <c r="AM71" i="2"/>
  <c r="AH71" i="2"/>
  <c r="AC71" i="2"/>
  <c r="X71" i="2"/>
  <c r="S71" i="2"/>
  <c r="N71" i="2"/>
  <c r="I71" i="2"/>
  <c r="D71" i="2"/>
  <c r="AR70" i="2"/>
  <c r="AM70" i="2"/>
  <c r="AH70" i="2"/>
  <c r="AC70" i="2"/>
  <c r="X70" i="2"/>
  <c r="S70" i="2"/>
  <c r="N70" i="2"/>
  <c r="I70" i="2"/>
  <c r="D70" i="2"/>
  <c r="AQ69" i="2"/>
  <c r="AP69" i="2"/>
  <c r="AL69" i="2"/>
  <c r="AK69" i="2"/>
  <c r="AG69" i="2"/>
  <c r="AF69" i="2"/>
  <c r="AB69" i="2"/>
  <c r="AA69" i="2"/>
  <c r="W69" i="2"/>
  <c r="V69" i="2"/>
  <c r="R69" i="2"/>
  <c r="Q69" i="2"/>
  <c r="M69" i="2"/>
  <c r="L69" i="2"/>
  <c r="H69" i="2"/>
  <c r="G69" i="2"/>
  <c r="C69" i="2"/>
  <c r="B69" i="2"/>
  <c r="AR68" i="2"/>
  <c r="AM68" i="2"/>
  <c r="AH68" i="2"/>
  <c r="AC68" i="2"/>
  <c r="X68" i="2"/>
  <c r="S68" i="2"/>
  <c r="N68" i="2"/>
  <c r="I68" i="2"/>
  <c r="D68" i="2"/>
  <c r="AR67" i="2"/>
  <c r="AM67" i="2"/>
  <c r="AH67" i="2"/>
  <c r="AC67" i="2"/>
  <c r="X67" i="2"/>
  <c r="S67" i="2"/>
  <c r="N67" i="2"/>
  <c r="I67" i="2"/>
  <c r="D67" i="2"/>
  <c r="AR66" i="2"/>
  <c r="AM66" i="2"/>
  <c r="AH66" i="2"/>
  <c r="AC66" i="2"/>
  <c r="X66" i="2"/>
  <c r="S66" i="2"/>
  <c r="N66" i="2"/>
  <c r="I66" i="2"/>
  <c r="D66" i="2"/>
  <c r="AR65" i="2"/>
  <c r="AM65" i="2"/>
  <c r="AH65" i="2"/>
  <c r="AC65" i="2"/>
  <c r="X65" i="2"/>
  <c r="S65" i="2"/>
  <c r="N65" i="2"/>
  <c r="I65" i="2"/>
  <c r="D65" i="2"/>
  <c r="AR64" i="2"/>
  <c r="AM64" i="2"/>
  <c r="AH64" i="2"/>
  <c r="AC64" i="2"/>
  <c r="X64" i="2"/>
  <c r="S64" i="2"/>
  <c r="N64" i="2"/>
  <c r="I64" i="2"/>
  <c r="D64" i="2"/>
  <c r="AM63" i="2"/>
  <c r="AH63" i="2"/>
  <c r="AC63" i="2"/>
  <c r="X63" i="2"/>
  <c r="S63" i="2"/>
  <c r="N63" i="2"/>
  <c r="I63" i="2"/>
  <c r="D63" i="2"/>
  <c r="AM62" i="2"/>
  <c r="AH62" i="2"/>
  <c r="AC62" i="2"/>
  <c r="X62" i="2"/>
  <c r="S62" i="2"/>
  <c r="N62" i="2"/>
  <c r="I62" i="2"/>
  <c r="D62" i="2"/>
  <c r="AM61" i="2"/>
  <c r="AH61" i="2"/>
  <c r="AC61" i="2"/>
  <c r="X61" i="2"/>
  <c r="S61" i="2"/>
  <c r="N61" i="2"/>
  <c r="I61" i="2"/>
  <c r="D61" i="2"/>
  <c r="AR50" i="2"/>
  <c r="AM50" i="2"/>
  <c r="AH50" i="2"/>
  <c r="AC50" i="2"/>
  <c r="X50" i="2"/>
  <c r="S50" i="2"/>
  <c r="N50" i="2"/>
  <c r="I50" i="2"/>
  <c r="D50" i="2"/>
  <c r="AR49" i="2"/>
  <c r="AM49" i="2"/>
  <c r="AH49" i="2"/>
  <c r="AC49" i="2"/>
  <c r="X49" i="2"/>
  <c r="S49" i="2"/>
  <c r="N49" i="2"/>
  <c r="I49" i="2"/>
  <c r="D49" i="2"/>
  <c r="AR48" i="2"/>
  <c r="AM48" i="2"/>
  <c r="AH48" i="2"/>
  <c r="AC48" i="2"/>
  <c r="X48" i="2"/>
  <c r="S48" i="2"/>
  <c r="N48" i="2"/>
  <c r="I48" i="2"/>
  <c r="D48" i="2"/>
  <c r="AR47" i="2"/>
  <c r="AM47" i="2"/>
  <c r="AH47" i="2"/>
  <c r="AC47" i="2"/>
  <c r="X47" i="2"/>
  <c r="S47" i="2"/>
  <c r="N47" i="2"/>
  <c r="I47" i="2"/>
  <c r="D47" i="2"/>
  <c r="AR46" i="2"/>
  <c r="AM46" i="2"/>
  <c r="AH46" i="2"/>
  <c r="AC46" i="2"/>
  <c r="X46" i="2"/>
  <c r="S46" i="2"/>
  <c r="N46" i="2"/>
  <c r="I46" i="2"/>
  <c r="D46" i="2"/>
  <c r="AR45" i="2"/>
  <c r="AM45" i="2"/>
  <c r="AH45" i="2"/>
  <c r="AC45" i="2"/>
  <c r="X45" i="2"/>
  <c r="S45" i="2"/>
  <c r="N45" i="2"/>
  <c r="I45" i="2"/>
  <c r="D45" i="2"/>
  <c r="AR44" i="2"/>
  <c r="AM44" i="2"/>
  <c r="AH44" i="2"/>
  <c r="AC44" i="2"/>
  <c r="X44" i="2"/>
  <c r="S44" i="2"/>
  <c r="N44" i="2"/>
  <c r="I44" i="2"/>
  <c r="D44" i="2"/>
  <c r="AR43" i="2"/>
  <c r="AM43" i="2"/>
  <c r="AH43" i="2"/>
  <c r="AC43" i="2"/>
  <c r="X43" i="2"/>
  <c r="S43" i="2"/>
  <c r="N43" i="2"/>
  <c r="I43" i="2"/>
  <c r="D43" i="2"/>
  <c r="AR42" i="2"/>
  <c r="AM42" i="2"/>
  <c r="AH42" i="2"/>
  <c r="AC42" i="2"/>
  <c r="X42" i="2"/>
  <c r="S42" i="2"/>
  <c r="N42" i="2"/>
  <c r="I42" i="2"/>
  <c r="D42" i="2"/>
  <c r="AR41" i="2"/>
  <c r="AM41" i="2"/>
  <c r="AH41" i="2"/>
  <c r="AC41" i="2"/>
  <c r="X41" i="2"/>
  <c r="S41" i="2"/>
  <c r="N41" i="2"/>
  <c r="I41" i="2"/>
  <c r="D41" i="2"/>
  <c r="AR40" i="2"/>
  <c r="AM40" i="2"/>
  <c r="AH40" i="2"/>
  <c r="AC40" i="2"/>
  <c r="X40" i="2"/>
  <c r="S40" i="2"/>
  <c r="N40" i="2"/>
  <c r="I40" i="2"/>
  <c r="D40" i="2"/>
  <c r="AR39" i="2"/>
  <c r="AM39" i="2"/>
  <c r="AH39" i="2"/>
  <c r="AC39" i="2"/>
  <c r="X39" i="2"/>
  <c r="S39" i="2"/>
  <c r="N39" i="2"/>
  <c r="I39" i="2"/>
  <c r="D39" i="2"/>
  <c r="AR38" i="2"/>
  <c r="AM38" i="2"/>
  <c r="AH38" i="2"/>
  <c r="AC38" i="2"/>
  <c r="X38" i="2"/>
  <c r="S38" i="2"/>
  <c r="N38" i="2"/>
  <c r="I38" i="2"/>
  <c r="D38" i="2"/>
  <c r="AR37" i="2"/>
  <c r="AM37" i="2"/>
  <c r="AH37" i="2"/>
  <c r="AC37" i="2"/>
  <c r="X37" i="2"/>
  <c r="S37" i="2"/>
  <c r="N37" i="2"/>
  <c r="I37" i="2"/>
  <c r="D37" i="2"/>
  <c r="AR36" i="2"/>
  <c r="AM36" i="2"/>
  <c r="AH36" i="2"/>
  <c r="AC36" i="2"/>
  <c r="X36" i="2"/>
  <c r="S36" i="2"/>
  <c r="N36" i="2"/>
  <c r="I36" i="2"/>
  <c r="D36" i="2"/>
  <c r="AR35" i="2"/>
  <c r="AM35" i="2"/>
  <c r="AH35" i="2"/>
  <c r="AC35" i="2"/>
  <c r="X35" i="2"/>
  <c r="S35" i="2"/>
  <c r="N35" i="2"/>
  <c r="I35" i="2"/>
  <c r="D35" i="2"/>
  <c r="AR34" i="2"/>
  <c r="AM34" i="2"/>
  <c r="AH34" i="2"/>
  <c r="AC34" i="2"/>
  <c r="X34" i="2"/>
  <c r="S34" i="2"/>
  <c r="N34" i="2"/>
  <c r="I34" i="2"/>
  <c r="D34" i="2"/>
  <c r="AR33" i="2"/>
  <c r="AM33" i="2"/>
  <c r="AH33" i="2"/>
  <c r="AC33" i="2"/>
  <c r="X33" i="2"/>
  <c r="S33" i="2"/>
  <c r="N33" i="2"/>
  <c r="I33" i="2"/>
  <c r="D33" i="2"/>
  <c r="AR32" i="2"/>
  <c r="AM32" i="2"/>
  <c r="AH32" i="2"/>
  <c r="AC32" i="2"/>
  <c r="X32" i="2"/>
  <c r="S32" i="2"/>
  <c r="N32" i="2"/>
  <c r="I32" i="2"/>
  <c r="D32" i="2"/>
  <c r="AR31" i="2"/>
  <c r="AM31" i="2"/>
  <c r="AH31" i="2"/>
  <c r="AC31" i="2"/>
  <c r="X31" i="2"/>
  <c r="S31" i="2"/>
  <c r="N31" i="2"/>
  <c r="I31" i="2"/>
  <c r="D31" i="2"/>
  <c r="AR30" i="2"/>
  <c r="AM30" i="2"/>
  <c r="AH30" i="2"/>
  <c r="AC30" i="2"/>
  <c r="X30" i="2"/>
  <c r="S30" i="2"/>
  <c r="N30" i="2"/>
  <c r="I30" i="2"/>
  <c r="D30" i="2"/>
  <c r="AR29" i="2"/>
  <c r="AM29" i="2"/>
  <c r="AH29" i="2"/>
  <c r="AC29" i="2"/>
  <c r="X29" i="2"/>
  <c r="S29" i="2"/>
  <c r="N29" i="2"/>
  <c r="I29" i="2"/>
  <c r="D29" i="2"/>
  <c r="L94" i="1"/>
  <c r="K94" i="1"/>
  <c r="E94" i="1"/>
  <c r="D94" i="1"/>
  <c r="C94" i="1"/>
  <c r="B94" i="1"/>
  <c r="L93" i="1"/>
  <c r="K93" i="1"/>
  <c r="E93" i="1"/>
  <c r="D93" i="1"/>
  <c r="C93" i="1"/>
  <c r="B93" i="1"/>
  <c r="L92" i="1"/>
  <c r="K92" i="1"/>
  <c r="E92" i="1"/>
  <c r="D92" i="1"/>
  <c r="C92" i="1"/>
  <c r="B92" i="1"/>
  <c r="L91" i="1"/>
  <c r="K91" i="1"/>
  <c r="E91" i="1"/>
  <c r="D91" i="1"/>
  <c r="C91" i="1"/>
  <c r="B91" i="1"/>
  <c r="L90" i="1"/>
  <c r="K90" i="1"/>
  <c r="E90" i="1"/>
  <c r="D90" i="1"/>
  <c r="C90" i="1"/>
  <c r="B90" i="1"/>
  <c r="L89" i="1"/>
  <c r="K89" i="1"/>
  <c r="E89" i="1"/>
  <c r="D89" i="1"/>
  <c r="C89" i="1"/>
  <c r="B89" i="1"/>
  <c r="L88" i="1"/>
  <c r="K88" i="1"/>
  <c r="E88" i="1"/>
  <c r="D88" i="1"/>
  <c r="C88" i="1"/>
  <c r="B88" i="1"/>
  <c r="L87" i="1"/>
  <c r="K87" i="1"/>
  <c r="E87" i="1"/>
  <c r="D87" i="1"/>
  <c r="C87" i="1"/>
  <c r="B87" i="1"/>
  <c r="L86" i="1"/>
  <c r="K86" i="1"/>
  <c r="E86" i="1"/>
  <c r="D86" i="1"/>
  <c r="C86" i="1"/>
  <c r="B86" i="1"/>
  <c r="L85" i="1"/>
  <c r="K85" i="1"/>
  <c r="E85" i="1"/>
  <c r="D85" i="1"/>
  <c r="C85" i="1"/>
  <c r="B85" i="1"/>
  <c r="L84" i="1"/>
  <c r="K84" i="1"/>
  <c r="E84" i="1"/>
  <c r="D84" i="1"/>
  <c r="C84" i="1"/>
  <c r="B84" i="1"/>
  <c r="L83" i="1"/>
  <c r="K83" i="1"/>
  <c r="E83" i="1"/>
  <c r="D83" i="1"/>
  <c r="C83" i="1"/>
  <c r="B83" i="1"/>
  <c r="L82" i="1"/>
  <c r="K82" i="1"/>
  <c r="E82" i="1"/>
  <c r="D82" i="1"/>
  <c r="C82" i="1"/>
  <c r="B82" i="1"/>
  <c r="K81" i="1"/>
  <c r="E81" i="1"/>
  <c r="D81" i="1"/>
  <c r="C81" i="1"/>
  <c r="B81" i="1"/>
  <c r="K80" i="1"/>
  <c r="E80" i="1"/>
  <c r="D80" i="1"/>
  <c r="C80" i="1"/>
  <c r="B80" i="1"/>
  <c r="K79" i="1"/>
  <c r="E79" i="1"/>
  <c r="D79" i="1"/>
  <c r="C79" i="1"/>
  <c r="B79" i="1"/>
  <c r="K78" i="1"/>
  <c r="E78" i="1"/>
  <c r="D78" i="1"/>
  <c r="C78" i="1"/>
  <c r="B78" i="1"/>
  <c r="K77" i="1"/>
  <c r="E77" i="1"/>
  <c r="D77" i="1"/>
  <c r="C77" i="1"/>
  <c r="B77" i="1"/>
  <c r="K76" i="1"/>
  <c r="E76" i="1"/>
  <c r="D76" i="1"/>
  <c r="C76" i="1"/>
  <c r="B76" i="1"/>
  <c r="K75" i="1"/>
  <c r="E75" i="1"/>
  <c r="D75" i="1"/>
  <c r="C75" i="1"/>
  <c r="B75" i="1"/>
  <c r="K74" i="1"/>
  <c r="E74" i="1"/>
  <c r="D74" i="1"/>
  <c r="C74" i="1"/>
  <c r="B74" i="1"/>
  <c r="K73" i="1"/>
  <c r="E73" i="1"/>
  <c r="D73" i="1"/>
  <c r="C73" i="1"/>
  <c r="B73" i="1"/>
  <c r="K72" i="1"/>
  <c r="E72" i="1"/>
  <c r="D72" i="1"/>
  <c r="C72" i="1"/>
  <c r="B72" i="1"/>
  <c r="K71" i="1"/>
  <c r="E71" i="1"/>
  <c r="D71" i="1"/>
  <c r="C71" i="1"/>
  <c r="B71" i="1"/>
  <c r="K70" i="1"/>
  <c r="E70" i="1"/>
  <c r="D70" i="1"/>
  <c r="C70" i="1"/>
  <c r="B70" i="1"/>
  <c r="K69" i="1"/>
  <c r="E69" i="1"/>
  <c r="D69" i="1"/>
  <c r="H68" i="1"/>
  <c r="G68" i="1"/>
  <c r="B69" i="1" s="1"/>
  <c r="K67" i="1"/>
  <c r="E67" i="1"/>
  <c r="D67" i="1"/>
  <c r="C67" i="1"/>
  <c r="B67" i="1"/>
  <c r="K66" i="1"/>
  <c r="E66" i="1"/>
  <c r="D66" i="1"/>
  <c r="C66" i="1"/>
  <c r="B66" i="1"/>
  <c r="K65" i="1"/>
  <c r="E65" i="1"/>
  <c r="D65" i="1"/>
  <c r="C65" i="1"/>
  <c r="B65" i="1"/>
  <c r="K64" i="1"/>
  <c r="E64" i="1"/>
  <c r="D64" i="1"/>
  <c r="C64" i="1"/>
  <c r="B64" i="1"/>
  <c r="K63" i="1"/>
  <c r="E63" i="1"/>
  <c r="D63" i="1"/>
  <c r="C63" i="1"/>
  <c r="K62" i="1"/>
  <c r="G62" i="1"/>
  <c r="E62" i="1" s="1"/>
  <c r="C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U49" i="1"/>
  <c r="R49" i="1"/>
  <c r="O49" i="1"/>
  <c r="E49" i="1"/>
  <c r="D49" i="1"/>
  <c r="C49" i="1"/>
  <c r="B49" i="1"/>
  <c r="U48" i="1"/>
  <c r="R48" i="1"/>
  <c r="O48" i="1"/>
  <c r="E48" i="1"/>
  <c r="D48" i="1"/>
  <c r="C48" i="1"/>
  <c r="B48" i="1"/>
  <c r="U47" i="1"/>
  <c r="R47" i="1"/>
  <c r="O47" i="1"/>
  <c r="E47" i="1"/>
  <c r="D47" i="1"/>
  <c r="C47" i="1"/>
  <c r="B47" i="1"/>
  <c r="U46" i="1"/>
  <c r="R46" i="1"/>
  <c r="O46" i="1"/>
  <c r="E46" i="1"/>
  <c r="F47" i="1" s="1"/>
  <c r="D46" i="1"/>
  <c r="C46" i="1"/>
  <c r="B46" i="1"/>
  <c r="U45" i="1"/>
  <c r="R45" i="1"/>
  <c r="O45" i="1"/>
  <c r="E45" i="1"/>
  <c r="D45" i="1"/>
  <c r="C45" i="1"/>
  <c r="B45" i="1"/>
  <c r="U44" i="1"/>
  <c r="R44" i="1"/>
  <c r="O44" i="1"/>
  <c r="E44" i="1"/>
  <c r="D44" i="1"/>
  <c r="C44" i="1"/>
  <c r="B44" i="1"/>
  <c r="U43" i="1"/>
  <c r="R43" i="1"/>
  <c r="O43" i="1"/>
  <c r="E43" i="1"/>
  <c r="D43" i="1"/>
  <c r="C43" i="1"/>
  <c r="B43" i="1"/>
  <c r="U42" i="1"/>
  <c r="R42" i="1"/>
  <c r="O42" i="1"/>
  <c r="E42" i="1"/>
  <c r="D42" i="1"/>
  <c r="C42" i="1"/>
  <c r="B42" i="1"/>
  <c r="U41" i="1"/>
  <c r="R41" i="1"/>
  <c r="O41" i="1"/>
  <c r="E41" i="1"/>
  <c r="D41" i="1"/>
  <c r="C41" i="1"/>
  <c r="B41" i="1"/>
  <c r="U40" i="1"/>
  <c r="R40" i="1"/>
  <c r="O40" i="1"/>
  <c r="E40" i="1"/>
  <c r="D40" i="1"/>
  <c r="C40" i="1"/>
  <c r="B40" i="1"/>
  <c r="U39" i="1"/>
  <c r="R39" i="1"/>
  <c r="O39" i="1"/>
  <c r="E39" i="1"/>
  <c r="D39" i="1"/>
  <c r="C39" i="1"/>
  <c r="B39" i="1"/>
  <c r="U38" i="1"/>
  <c r="R38" i="1"/>
  <c r="O38" i="1"/>
  <c r="E38" i="1"/>
  <c r="F39" i="1" s="1"/>
  <c r="D38" i="1"/>
  <c r="C38" i="1"/>
  <c r="B38" i="1"/>
  <c r="U37" i="1"/>
  <c r="R37" i="1"/>
  <c r="O37" i="1"/>
  <c r="E37" i="1"/>
  <c r="D37" i="1"/>
  <c r="C37" i="1"/>
  <c r="B37" i="1"/>
  <c r="U36" i="1"/>
  <c r="R36" i="1"/>
  <c r="O36" i="1"/>
  <c r="E36" i="1"/>
  <c r="D36" i="1"/>
  <c r="C36" i="1"/>
  <c r="B36" i="1"/>
  <c r="U35" i="1"/>
  <c r="R35" i="1"/>
  <c r="O35" i="1"/>
  <c r="E35" i="1"/>
  <c r="D35" i="1"/>
  <c r="C35" i="1"/>
  <c r="B35" i="1"/>
  <c r="U34" i="1"/>
  <c r="R34" i="1"/>
  <c r="O34" i="1"/>
  <c r="E34" i="1"/>
  <c r="D34" i="1"/>
  <c r="C34" i="1"/>
  <c r="B34" i="1"/>
  <c r="U33" i="1"/>
  <c r="R33" i="1"/>
  <c r="O33" i="1"/>
  <c r="E33" i="1"/>
  <c r="D33" i="1"/>
  <c r="C33" i="1"/>
  <c r="B33" i="1"/>
  <c r="U32" i="1"/>
  <c r="R32" i="1"/>
  <c r="O32" i="1"/>
  <c r="E32" i="1"/>
  <c r="D32" i="1"/>
  <c r="C32" i="1"/>
  <c r="B32" i="1"/>
  <c r="U31" i="1"/>
  <c r="R31" i="1"/>
  <c r="O31" i="1"/>
  <c r="E31" i="1"/>
  <c r="D31" i="1"/>
  <c r="C31" i="1"/>
  <c r="B31" i="1"/>
  <c r="U30" i="1"/>
  <c r="R30" i="1"/>
  <c r="O30" i="1"/>
  <c r="E30" i="1"/>
  <c r="D30" i="1"/>
  <c r="C30" i="1"/>
  <c r="B30" i="1"/>
  <c r="U29" i="1"/>
  <c r="R29" i="1"/>
  <c r="O29" i="1"/>
  <c r="E29" i="1"/>
  <c r="D29" i="1"/>
  <c r="C29" i="1"/>
  <c r="B29" i="1"/>
  <c r="U28" i="1"/>
  <c r="R28" i="1"/>
  <c r="O28" i="1"/>
  <c r="E28" i="1"/>
  <c r="D28" i="1"/>
  <c r="C28" i="1"/>
  <c r="B28" i="1"/>
  <c r="U27" i="1"/>
  <c r="R27" i="1"/>
  <c r="O27" i="1"/>
  <c r="E27" i="1"/>
  <c r="D27" i="1"/>
  <c r="C27" i="1"/>
  <c r="B27" i="1"/>
  <c r="U26" i="1"/>
  <c r="R26" i="1"/>
  <c r="O26" i="1"/>
  <c r="E26" i="1"/>
  <c r="D26" i="1"/>
  <c r="C26" i="1"/>
  <c r="B26" i="1"/>
  <c r="U25" i="1"/>
  <c r="R25" i="1"/>
  <c r="O25" i="1"/>
  <c r="E25" i="1"/>
  <c r="D25" i="1"/>
  <c r="C25" i="1"/>
  <c r="B25" i="1"/>
  <c r="U24" i="1"/>
  <c r="R24" i="1"/>
  <c r="O24" i="1"/>
  <c r="E24" i="1"/>
  <c r="D24" i="1"/>
  <c r="C24" i="1"/>
  <c r="B24" i="1"/>
  <c r="U23" i="1"/>
  <c r="R23" i="1"/>
  <c r="O23" i="1"/>
  <c r="E23" i="1"/>
  <c r="D23" i="1"/>
  <c r="C23" i="1"/>
  <c r="B23" i="1"/>
  <c r="U22" i="1"/>
  <c r="R22" i="1"/>
  <c r="O22" i="1"/>
  <c r="E22" i="1"/>
  <c r="D22" i="1"/>
  <c r="C22" i="1"/>
  <c r="B22" i="1"/>
  <c r="U21" i="1"/>
  <c r="R21" i="1"/>
  <c r="O21" i="1"/>
  <c r="E21" i="1"/>
  <c r="D21" i="1"/>
  <c r="C21" i="1"/>
  <c r="B21" i="1"/>
  <c r="R20" i="1"/>
  <c r="O20" i="1"/>
  <c r="E20" i="1"/>
  <c r="D20" i="1"/>
  <c r="C20" i="1"/>
  <c r="B20" i="1"/>
  <c r="R19" i="1"/>
  <c r="O19" i="1"/>
  <c r="E19" i="1"/>
  <c r="D19" i="1"/>
  <c r="C19" i="1"/>
  <c r="B19" i="1"/>
  <c r="R18" i="1"/>
  <c r="O18" i="1"/>
  <c r="E18" i="1"/>
  <c r="D18" i="1"/>
  <c r="C18" i="1"/>
  <c r="B18" i="1"/>
  <c r="R17" i="1"/>
  <c r="O17" i="1"/>
  <c r="E17" i="1"/>
  <c r="D17" i="1"/>
  <c r="C17" i="1"/>
  <c r="B17" i="1"/>
  <c r="R16" i="1"/>
  <c r="O16" i="1"/>
  <c r="E16" i="1"/>
  <c r="D16" i="1"/>
  <c r="C16" i="1"/>
  <c r="B16" i="1"/>
  <c r="R15" i="1"/>
  <c r="O15" i="1"/>
  <c r="E15" i="1"/>
  <c r="D15" i="1"/>
  <c r="C15" i="1"/>
  <c r="B15" i="1"/>
  <c r="R14" i="1"/>
  <c r="O14" i="1"/>
  <c r="E14" i="1"/>
  <c r="D14" i="1"/>
  <c r="C14" i="1"/>
  <c r="B14" i="1"/>
  <c r="R13" i="1"/>
  <c r="O13" i="1"/>
  <c r="E13" i="1"/>
  <c r="D13" i="1"/>
  <c r="C13" i="1"/>
  <c r="B13" i="1"/>
  <c r="R12" i="1"/>
  <c r="O12" i="1"/>
  <c r="E12" i="1"/>
  <c r="D12" i="1"/>
  <c r="C12" i="1"/>
  <c r="B12" i="1"/>
  <c r="R11" i="1"/>
  <c r="O11" i="1"/>
  <c r="E11" i="1"/>
  <c r="D11" i="1"/>
  <c r="C11" i="1"/>
  <c r="B11" i="1"/>
  <c r="R10" i="1"/>
  <c r="O10" i="1"/>
  <c r="E10" i="1"/>
  <c r="D10" i="1"/>
  <c r="C10" i="1"/>
  <c r="B10" i="1"/>
  <c r="R9" i="1"/>
  <c r="O9" i="1"/>
  <c r="E9" i="1"/>
  <c r="D9" i="1"/>
  <c r="C9" i="1"/>
  <c r="B9" i="1"/>
  <c r="R8" i="1"/>
  <c r="O8" i="1"/>
  <c r="E8" i="1"/>
  <c r="D8" i="1"/>
  <c r="C8" i="1"/>
  <c r="B8" i="1"/>
  <c r="R7" i="1"/>
  <c r="O7" i="1"/>
  <c r="E7" i="1"/>
  <c r="D7" i="1"/>
  <c r="C7" i="1"/>
  <c r="B7" i="1"/>
  <c r="R6" i="1"/>
  <c r="O6" i="1"/>
  <c r="E6" i="1"/>
  <c r="D6" i="1"/>
  <c r="C6" i="1"/>
  <c r="B6" i="1"/>
  <c r="R5" i="1"/>
  <c r="O5" i="1"/>
  <c r="E5" i="1"/>
  <c r="D5" i="1"/>
  <c r="C5" i="1"/>
  <c r="B5" i="1"/>
  <c r="R4" i="1"/>
  <c r="O4" i="1"/>
  <c r="E4" i="1"/>
  <c r="D4" i="1"/>
  <c r="X68" i="1" l="1"/>
  <c r="AG68" i="1"/>
  <c r="F8" i="1"/>
  <c r="F16" i="1"/>
  <c r="AA68" i="1"/>
  <c r="F22" i="1"/>
  <c r="F65" i="1"/>
  <c r="F14" i="1"/>
  <c r="T81" i="2"/>
  <c r="AN81" i="2"/>
  <c r="E34" i="2"/>
  <c r="Y34" i="2"/>
  <c r="Y42" i="2"/>
  <c r="AI41" i="2"/>
  <c r="T72" i="2"/>
  <c r="AN72" i="2"/>
  <c r="O39" i="2"/>
  <c r="O43" i="2"/>
  <c r="O63" i="2"/>
  <c r="O75" i="2"/>
  <c r="AS79" i="2"/>
  <c r="Y82" i="2"/>
  <c r="J30" i="2"/>
  <c r="AD30" i="2"/>
  <c r="T32" i="2"/>
  <c r="AN90" i="2"/>
  <c r="O65" i="2"/>
  <c r="AI65" i="2"/>
  <c r="T40" i="2"/>
  <c r="AN40" i="2"/>
  <c r="T42" i="2"/>
  <c r="AN42" i="2"/>
  <c r="J44" i="2"/>
  <c r="AD43" i="2"/>
  <c r="T44" i="2"/>
  <c r="AN45" i="2"/>
  <c r="T63" i="2"/>
  <c r="AD85" i="2"/>
  <c r="T33" i="2"/>
  <c r="J34" i="2"/>
  <c r="T35" i="2"/>
  <c r="AN35" i="2"/>
  <c r="AD36" i="2"/>
  <c r="T37" i="2"/>
  <c r="AD38" i="2"/>
  <c r="J40" i="2"/>
  <c r="AD40" i="2"/>
  <c r="J73" i="2"/>
  <c r="O79" i="2"/>
  <c r="AD91" i="2"/>
  <c r="AN92" i="2"/>
  <c r="AI31" i="2"/>
  <c r="AI89" i="2"/>
  <c r="AN46" i="2"/>
  <c r="J47" i="2"/>
  <c r="AD47" i="2"/>
  <c r="T64" i="2"/>
  <c r="AN64" i="2"/>
  <c r="E65" i="2"/>
  <c r="AS83" i="2"/>
  <c r="T85" i="2"/>
  <c r="T87" i="2"/>
  <c r="AD67" i="2"/>
  <c r="AN77" i="2"/>
  <c r="J66" i="2"/>
  <c r="AD73" i="2"/>
  <c r="AN31" i="2"/>
  <c r="J32" i="2"/>
  <c r="AD32" i="2"/>
  <c r="AN32" i="2"/>
  <c r="T41" i="2"/>
  <c r="AN41" i="2"/>
  <c r="J42" i="2"/>
  <c r="T43" i="2"/>
  <c r="J46" i="2"/>
  <c r="AD46" i="2"/>
  <c r="T48" i="2"/>
  <c r="J49" i="2"/>
  <c r="T49" i="2"/>
  <c r="T66" i="2"/>
  <c r="E75" i="2"/>
  <c r="Y75" i="2"/>
  <c r="O84" i="2"/>
  <c r="AI84" i="2"/>
  <c r="AN84" i="2"/>
  <c r="AI92" i="2"/>
  <c r="AS92" i="2"/>
  <c r="J80" i="2"/>
  <c r="E71" i="2"/>
  <c r="AS71" i="2"/>
  <c r="E32" i="2"/>
  <c r="Y32" i="2"/>
  <c r="J33" i="2"/>
  <c r="AD33" i="2"/>
  <c r="T34" i="2"/>
  <c r="AN34" i="2"/>
  <c r="J37" i="2"/>
  <c r="AD37" i="2"/>
  <c r="T39" i="2"/>
  <c r="AN38" i="2"/>
  <c r="J39" i="2"/>
  <c r="AD39" i="2"/>
  <c r="AI62" i="2"/>
  <c r="Y66" i="2"/>
  <c r="AS66" i="2"/>
  <c r="E79" i="2"/>
  <c r="AD87" i="2"/>
  <c r="AD34" i="2"/>
  <c r="AD48" i="2"/>
  <c r="E85" i="2"/>
  <c r="Y31" i="2"/>
  <c r="J31" i="2"/>
  <c r="T45" i="2"/>
  <c r="AI74" i="2"/>
  <c r="AI79" i="2"/>
  <c r="AS85" i="2"/>
  <c r="E30" i="2"/>
  <c r="AD31" i="2"/>
  <c r="O32" i="2"/>
  <c r="J36" i="2"/>
  <c r="J38" i="2"/>
  <c r="E40" i="2"/>
  <c r="AN44" i="2"/>
  <c r="AN47" i="2"/>
  <c r="AN48" i="2"/>
  <c r="O50" i="2"/>
  <c r="AD63" i="2"/>
  <c r="E64" i="2"/>
  <c r="Y64" i="2"/>
  <c r="AS65" i="2"/>
  <c r="J67" i="2"/>
  <c r="J68" i="2"/>
  <c r="AD68" i="2"/>
  <c r="AI71" i="2"/>
  <c r="AN73" i="2"/>
  <c r="AD84" i="2"/>
  <c r="O85" i="2"/>
  <c r="T92" i="2"/>
  <c r="AD92" i="2"/>
  <c r="AN33" i="2"/>
  <c r="J48" i="2"/>
  <c r="E86" i="2"/>
  <c r="AS31" i="2"/>
  <c r="Y68" i="2"/>
  <c r="T76" i="2"/>
  <c r="Y85" i="2"/>
  <c r="O31" i="2"/>
  <c r="E31" i="2"/>
  <c r="AI32" i="2"/>
  <c r="O34" i="2"/>
  <c r="AD35" i="2"/>
  <c r="T36" i="2"/>
  <c r="AN37" i="2"/>
  <c r="AN39" i="2"/>
  <c r="AS40" i="2"/>
  <c r="J41" i="2"/>
  <c r="AD42" i="2"/>
  <c r="AN43" i="2"/>
  <c r="AD44" i="2"/>
  <c r="J45" i="2"/>
  <c r="AD45" i="2"/>
  <c r="T47" i="2"/>
  <c r="AD49" i="2"/>
  <c r="T50" i="2"/>
  <c r="AN50" i="2"/>
  <c r="AD62" i="2"/>
  <c r="AD65" i="2"/>
  <c r="Y71" i="2"/>
  <c r="AS75" i="2"/>
  <c r="J77" i="2"/>
  <c r="AD77" i="2"/>
  <c r="Y78" i="2"/>
  <c r="T84" i="2"/>
  <c r="AI85" i="2"/>
  <c r="T86" i="2"/>
  <c r="AN86" i="2"/>
  <c r="J87" i="2"/>
  <c r="Y88" i="2"/>
  <c r="AS88" i="2"/>
  <c r="O89" i="2"/>
  <c r="Y92" i="2"/>
  <c r="AD41" i="2"/>
  <c r="AN66" i="2"/>
  <c r="AN67" i="2"/>
  <c r="T67" i="2"/>
  <c r="AD80" i="2"/>
  <c r="AD81" i="2"/>
  <c r="T90" i="2"/>
  <c r="T91" i="2"/>
  <c r="J91" i="2"/>
  <c r="J92" i="2"/>
  <c r="AN36" i="2"/>
  <c r="J84" i="2"/>
  <c r="AS32" i="2"/>
  <c r="AI33" i="2"/>
  <c r="J43" i="2"/>
  <c r="T46" i="2"/>
  <c r="J63" i="2"/>
  <c r="J62" i="2"/>
  <c r="AS30" i="2"/>
  <c r="T31" i="2"/>
  <c r="Y33" i="2"/>
  <c r="J35" i="2"/>
  <c r="T38" i="2"/>
  <c r="J85" i="2"/>
  <c r="AN87" i="2"/>
  <c r="Y89" i="2"/>
  <c r="O33" i="2"/>
  <c r="AN65" i="2"/>
  <c r="E66" i="2"/>
  <c r="T73" i="2"/>
  <c r="O74" i="2"/>
  <c r="E78" i="2"/>
  <c r="AS78" i="2"/>
  <c r="AI83" i="2"/>
  <c r="AN85" i="2"/>
  <c r="AS89" i="2"/>
  <c r="T30" i="2"/>
  <c r="AN30" i="2"/>
  <c r="O30" i="2"/>
  <c r="E33" i="2"/>
  <c r="AS33" i="2"/>
  <c r="E62" i="2"/>
  <c r="T62" i="2"/>
  <c r="Y65" i="2"/>
  <c r="E68" i="2"/>
  <c r="AS68" i="2"/>
  <c r="O71" i="2"/>
  <c r="AI75" i="2"/>
  <c r="AN76" i="2"/>
  <c r="T77" i="2"/>
  <c r="Y79" i="2"/>
  <c r="J81" i="2"/>
  <c r="E82" i="2"/>
  <c r="AS82" i="2"/>
  <c r="E83" i="2"/>
  <c r="Y84" i="2"/>
  <c r="Y83" i="2"/>
  <c r="O90" i="2"/>
  <c r="AN91" i="2"/>
  <c r="O35" i="2"/>
  <c r="E36" i="2"/>
  <c r="AS36" i="2"/>
  <c r="AI37" i="2"/>
  <c r="Y38" i="2"/>
  <c r="E44" i="2"/>
  <c r="AS44" i="2"/>
  <c r="AI45" i="2"/>
  <c r="Y46" i="2"/>
  <c r="O47" i="2"/>
  <c r="E48" i="2"/>
  <c r="AS48" i="2"/>
  <c r="AI49" i="2"/>
  <c r="Y62" i="2"/>
  <c r="AN63" i="2"/>
  <c r="E63" i="2"/>
  <c r="Y63" i="2"/>
  <c r="J64" i="2"/>
  <c r="T65" i="2"/>
  <c r="AD66" i="2"/>
  <c r="AI67" i="2"/>
  <c r="O68" i="2"/>
  <c r="AI68" i="2"/>
  <c r="E74" i="2"/>
  <c r="Y74" i="2"/>
  <c r="AS74" i="2"/>
  <c r="J76" i="2"/>
  <c r="AD76" i="2"/>
  <c r="O82" i="2"/>
  <c r="AI82" i="2"/>
  <c r="O88" i="2"/>
  <c r="AI88" i="2"/>
  <c r="E89" i="2"/>
  <c r="J50" i="2"/>
  <c r="AD50" i="2"/>
  <c r="AN62" i="2"/>
  <c r="AD64" i="2"/>
  <c r="O66" i="2"/>
  <c r="AI66" i="2"/>
  <c r="Y67" i="2"/>
  <c r="T68" i="2"/>
  <c r="AN68" i="2"/>
  <c r="D69" i="2"/>
  <c r="E69" i="2" s="1"/>
  <c r="N69" i="2"/>
  <c r="O69" i="2" s="1"/>
  <c r="X69" i="2"/>
  <c r="Y69" i="2" s="1"/>
  <c r="AH69" i="2"/>
  <c r="AI69" i="2" s="1"/>
  <c r="AR69" i="2"/>
  <c r="AS69" i="2" s="1"/>
  <c r="J72" i="2"/>
  <c r="AD72" i="2"/>
  <c r="O78" i="2"/>
  <c r="AI78" i="2"/>
  <c r="T80" i="2"/>
  <c r="AN80" i="2"/>
  <c r="O83" i="2"/>
  <c r="E84" i="2"/>
  <c r="AS84" i="2"/>
  <c r="J86" i="2"/>
  <c r="AD86" i="2"/>
  <c r="J90" i="2"/>
  <c r="AD90" i="2"/>
  <c r="Y30" i="2"/>
  <c r="AI30" i="2"/>
  <c r="E35" i="2"/>
  <c r="AS35" i="2"/>
  <c r="AI36" i="2"/>
  <c r="Y37" i="2"/>
  <c r="O38" i="2"/>
  <c r="E39" i="2"/>
  <c r="AS39" i="2"/>
  <c r="AI40" i="2"/>
  <c r="Y41" i="2"/>
  <c r="O42" i="2"/>
  <c r="E43" i="2"/>
  <c r="AS43" i="2"/>
  <c r="AI44" i="2"/>
  <c r="Y45" i="2"/>
  <c r="O46" i="2"/>
  <c r="E47" i="2"/>
  <c r="AS47" i="2"/>
  <c r="AI48" i="2"/>
  <c r="Y49" i="2"/>
  <c r="AS34" i="2"/>
  <c r="AI35" i="2"/>
  <c r="Y36" i="2"/>
  <c r="O37" i="2"/>
  <c r="E38" i="2"/>
  <c r="AS38" i="2"/>
  <c r="AI39" i="2"/>
  <c r="Y40" i="2"/>
  <c r="O41" i="2"/>
  <c r="E42" i="2"/>
  <c r="AS42" i="2"/>
  <c r="AI43" i="2"/>
  <c r="Y44" i="2"/>
  <c r="O45" i="2"/>
  <c r="E46" i="2"/>
  <c r="AS46" i="2"/>
  <c r="AI47" i="2"/>
  <c r="Y48" i="2"/>
  <c r="O49" i="2"/>
  <c r="T71" i="2"/>
  <c r="AN71" i="2"/>
  <c r="E73" i="2"/>
  <c r="E72" i="2"/>
  <c r="Y73" i="2"/>
  <c r="Y72" i="2"/>
  <c r="AS73" i="2"/>
  <c r="AS72" i="2"/>
  <c r="J79" i="2"/>
  <c r="J78" i="2"/>
  <c r="AD79" i="2"/>
  <c r="AD78" i="2"/>
  <c r="O81" i="2"/>
  <c r="O80" i="2"/>
  <c r="AI81" i="2"/>
  <c r="AI80" i="2"/>
  <c r="Y87" i="2"/>
  <c r="Y86" i="2"/>
  <c r="AS87" i="2"/>
  <c r="AS86" i="2"/>
  <c r="AI34" i="2"/>
  <c r="Y35" i="2"/>
  <c r="O36" i="2"/>
  <c r="E37" i="2"/>
  <c r="AS37" i="2"/>
  <c r="AI38" i="2"/>
  <c r="Y39" i="2"/>
  <c r="O40" i="2"/>
  <c r="E41" i="2"/>
  <c r="AS41" i="2"/>
  <c r="AI42" i="2"/>
  <c r="Y43" i="2"/>
  <c r="O44" i="2"/>
  <c r="E45" i="2"/>
  <c r="AS45" i="2"/>
  <c r="AI46" i="2"/>
  <c r="Y47" i="2"/>
  <c r="O48" i="2"/>
  <c r="E49" i="2"/>
  <c r="AS49" i="2"/>
  <c r="AI50" i="2"/>
  <c r="AI63" i="2"/>
  <c r="AI64" i="2"/>
  <c r="O64" i="2"/>
  <c r="J75" i="2"/>
  <c r="J74" i="2"/>
  <c r="AD75" i="2"/>
  <c r="AD74" i="2"/>
  <c r="O77" i="2"/>
  <c r="O76" i="2"/>
  <c r="AI77" i="2"/>
  <c r="AI76" i="2"/>
  <c r="T83" i="2"/>
  <c r="T82" i="2"/>
  <c r="AN83" i="2"/>
  <c r="AN82" i="2"/>
  <c r="T89" i="2"/>
  <c r="T88" i="2"/>
  <c r="AN89" i="2"/>
  <c r="AN88" i="2"/>
  <c r="E90" i="2"/>
  <c r="Y91" i="2"/>
  <c r="Y90" i="2"/>
  <c r="AS91" i="2"/>
  <c r="AS90" i="2"/>
  <c r="O92" i="2"/>
  <c r="O91" i="2"/>
  <c r="AN49" i="2"/>
  <c r="E50" i="2"/>
  <c r="Y50" i="2"/>
  <c r="AS50" i="2"/>
  <c r="O67" i="2"/>
  <c r="J71" i="2"/>
  <c r="AD71" i="2"/>
  <c r="O73" i="2"/>
  <c r="O72" i="2"/>
  <c r="AI73" i="2"/>
  <c r="AI72" i="2"/>
  <c r="T79" i="2"/>
  <c r="T78" i="2"/>
  <c r="AN79" i="2"/>
  <c r="AN78" i="2"/>
  <c r="E81" i="2"/>
  <c r="E80" i="2"/>
  <c r="Y81" i="2"/>
  <c r="Y80" i="2"/>
  <c r="AS81" i="2"/>
  <c r="AS80" i="2"/>
  <c r="O87" i="2"/>
  <c r="O86" i="2"/>
  <c r="AI87" i="2"/>
  <c r="AI86" i="2"/>
  <c r="E87" i="2"/>
  <c r="E88" i="2"/>
  <c r="O62" i="2"/>
  <c r="E67" i="2"/>
  <c r="AS67" i="2"/>
  <c r="I69" i="2"/>
  <c r="J69" i="2" s="1"/>
  <c r="S69" i="2"/>
  <c r="T69" i="2" s="1"/>
  <c r="AC69" i="2"/>
  <c r="AD69" i="2" s="1"/>
  <c r="AM69" i="2"/>
  <c r="AN69" i="2" s="1"/>
  <c r="T75" i="2"/>
  <c r="T74" i="2"/>
  <c r="AN75" i="2"/>
  <c r="AN74" i="2"/>
  <c r="E77" i="2"/>
  <c r="E76" i="2"/>
  <c r="Y77" i="2"/>
  <c r="Y76" i="2"/>
  <c r="AS77" i="2"/>
  <c r="AS76" i="2"/>
  <c r="J83" i="2"/>
  <c r="J82" i="2"/>
  <c r="AD83" i="2"/>
  <c r="AD82" i="2"/>
  <c r="J89" i="2"/>
  <c r="J88" i="2"/>
  <c r="AD89" i="2"/>
  <c r="AD88" i="2"/>
  <c r="AI91" i="2"/>
  <c r="AI90" i="2"/>
  <c r="E92" i="2"/>
  <c r="E91" i="2"/>
  <c r="J65" i="2"/>
  <c r="F80" i="1"/>
  <c r="F28" i="1"/>
  <c r="F78" i="1"/>
  <c r="F51" i="1"/>
  <c r="F56" i="1"/>
  <c r="F90" i="1"/>
  <c r="F9" i="1"/>
  <c r="F25" i="1"/>
  <c r="F44" i="1"/>
  <c r="F53" i="1"/>
  <c r="F57" i="1"/>
  <c r="F11" i="1"/>
  <c r="F12" i="1"/>
  <c r="F20" i="1"/>
  <c r="F33" i="1"/>
  <c r="F52" i="1"/>
  <c r="F73" i="1"/>
  <c r="F83" i="1"/>
  <c r="F85" i="1"/>
  <c r="F15" i="1"/>
  <c r="F26" i="1"/>
  <c r="F31" i="1"/>
  <c r="F59" i="1"/>
  <c r="F61" i="1"/>
  <c r="F66" i="1"/>
  <c r="F35" i="1"/>
  <c r="F18" i="1"/>
  <c r="F19" i="1"/>
  <c r="F29" i="1"/>
  <c r="F30" i="1"/>
  <c r="F42" i="1"/>
  <c r="F50" i="1"/>
  <c r="F60" i="1"/>
  <c r="F62" i="1"/>
  <c r="B68" i="1"/>
  <c r="F84" i="1"/>
  <c r="F86" i="1"/>
  <c r="F21" i="1"/>
  <c r="F58" i="1"/>
  <c r="F32" i="1"/>
  <c r="F36" i="1"/>
  <c r="F5" i="1"/>
  <c r="F7" i="1"/>
  <c r="F10" i="1"/>
  <c r="F13" i="1"/>
  <c r="F17" i="1"/>
  <c r="F24" i="1"/>
  <c r="F41" i="1"/>
  <c r="F40" i="1"/>
  <c r="F63" i="1"/>
  <c r="F67" i="1"/>
  <c r="F34" i="1"/>
  <c r="F38" i="1"/>
  <c r="F37" i="1"/>
  <c r="F43" i="1"/>
  <c r="F49" i="1"/>
  <c r="F48" i="1"/>
  <c r="F55" i="1"/>
  <c r="F54" i="1"/>
  <c r="K61" i="1"/>
  <c r="K68" i="1"/>
  <c r="D68" i="1"/>
  <c r="E68" i="1"/>
  <c r="F68" i="1" s="1"/>
  <c r="C68" i="1"/>
  <c r="C69" i="1"/>
  <c r="F77" i="1"/>
  <c r="F76" i="1"/>
  <c r="F94" i="1"/>
  <c r="F6" i="1"/>
  <c r="F23" i="1"/>
  <c r="F27" i="1"/>
  <c r="F46" i="1"/>
  <c r="F45" i="1"/>
  <c r="B63" i="1"/>
  <c r="D62" i="1"/>
  <c r="B62" i="1"/>
  <c r="F89" i="1"/>
  <c r="F93" i="1"/>
  <c r="F79" i="1"/>
  <c r="F88" i="1"/>
  <c r="F92" i="1"/>
  <c r="F64" i="1"/>
  <c r="F70" i="1"/>
  <c r="F71" i="1"/>
  <c r="F72" i="1"/>
  <c r="F75" i="1"/>
  <c r="F74" i="1"/>
  <c r="F82" i="1"/>
  <c r="F81" i="1"/>
  <c r="L81" i="1"/>
  <c r="F87" i="1"/>
  <c r="F91" i="1"/>
  <c r="E70" i="2" l="1"/>
  <c r="AS70" i="2"/>
  <c r="AI70" i="2"/>
  <c r="O70" i="2"/>
  <c r="AD70" i="2"/>
  <c r="Y70" i="2"/>
  <c r="AN70" i="2"/>
  <c r="J70" i="2"/>
  <c r="T70" i="2"/>
  <c r="F69" i="1"/>
  <c r="L80" i="1"/>
  <c r="K60" i="1"/>
  <c r="K59" i="1" l="1"/>
  <c r="L79" i="1"/>
  <c r="L78" i="1" l="1"/>
  <c r="K58" i="1"/>
  <c r="L77" i="1" l="1"/>
  <c r="K57" i="1"/>
  <c r="L76" i="1" l="1"/>
  <c r="K56" i="1"/>
  <c r="L75" i="1" l="1"/>
  <c r="K55" i="1"/>
  <c r="L74" i="1" l="1"/>
  <c r="K54" i="1"/>
  <c r="K53" i="1" l="1"/>
  <c r="L73" i="1"/>
  <c r="L72" i="1" l="1"/>
  <c r="K52" i="1"/>
  <c r="K51" i="1" l="1"/>
  <c r="L71" i="1"/>
  <c r="K50" i="1" l="1"/>
  <c r="L70" i="1"/>
  <c r="L69" i="1" l="1"/>
  <c r="K49" i="1"/>
  <c r="K48" i="1" l="1"/>
  <c r="L68" i="1"/>
  <c r="L67" i="1" l="1"/>
  <c r="K47" i="1"/>
  <c r="L66" i="1" l="1"/>
  <c r="K46" i="1"/>
  <c r="K45" i="1" l="1"/>
  <c r="L65" i="1"/>
  <c r="L64" i="1" l="1"/>
  <c r="K44" i="1"/>
  <c r="K43" i="1" l="1"/>
  <c r="L63" i="1"/>
  <c r="K42" i="1" l="1"/>
  <c r="L62" i="1"/>
  <c r="L61" i="1" l="1"/>
  <c r="K41" i="1"/>
  <c r="L60" i="1" l="1"/>
  <c r="K40" i="1"/>
  <c r="L59" i="1" l="1"/>
  <c r="K39" i="1"/>
  <c r="K38" i="1" l="1"/>
  <c r="L58" i="1"/>
  <c r="L57" i="1" l="1"/>
  <c r="K37" i="1"/>
  <c r="L56" i="1" l="1"/>
  <c r="K36" i="1"/>
  <c r="K35" i="1" l="1"/>
  <c r="L55" i="1"/>
  <c r="L54" i="1" l="1"/>
  <c r="K34" i="1"/>
  <c r="K33" i="1" l="1"/>
  <c r="L53" i="1"/>
  <c r="L52" i="1" l="1"/>
  <c r="K32" i="1"/>
  <c r="K31" i="1" l="1"/>
  <c r="L51" i="1"/>
  <c r="L50" i="1" l="1"/>
  <c r="K30" i="1"/>
  <c r="L49" i="1" l="1"/>
  <c r="K29" i="1"/>
  <c r="L48" i="1" l="1"/>
  <c r="K28" i="1"/>
  <c r="L47" i="1" l="1"/>
  <c r="K27" i="1"/>
  <c r="L46" i="1" l="1"/>
  <c r="K26" i="1"/>
  <c r="K25" i="1" l="1"/>
  <c r="L45" i="1"/>
  <c r="L44" i="1" l="1"/>
  <c r="K24" i="1"/>
  <c r="K23" i="1" l="1"/>
  <c r="L43" i="1"/>
  <c r="L42" i="1" l="1"/>
  <c r="K22" i="1"/>
  <c r="L41" i="1" l="1"/>
  <c r="K21" i="1"/>
  <c r="L40" i="1" l="1"/>
  <c r="K20" i="1"/>
  <c r="L39" i="1" l="1"/>
  <c r="K19" i="1"/>
  <c r="L38" i="1" l="1"/>
  <c r="K18" i="1"/>
  <c r="L37" i="1" l="1"/>
  <c r="K17" i="1"/>
  <c r="L36" i="1" l="1"/>
  <c r="K16" i="1"/>
  <c r="L35" i="1" l="1"/>
  <c r="K15" i="1"/>
  <c r="K14" i="1" l="1"/>
  <c r="L34" i="1"/>
  <c r="L33" i="1" l="1"/>
  <c r="K13" i="1"/>
  <c r="L32" i="1" l="1"/>
  <c r="K12" i="1"/>
  <c r="L31" i="1" l="1"/>
  <c r="K11" i="1"/>
  <c r="L30" i="1" l="1"/>
  <c r="K10" i="1"/>
  <c r="K9" i="1" l="1"/>
  <c r="L29" i="1"/>
  <c r="K8" i="1" l="1"/>
  <c r="L28" i="1"/>
  <c r="L27" i="1" l="1"/>
  <c r="K7" i="1"/>
  <c r="K6" i="1" l="1"/>
  <c r="L26" i="1"/>
  <c r="L25" i="1" l="1"/>
  <c r="K5" i="1"/>
  <c r="K4" i="1" l="1"/>
  <c r="L24" i="1"/>
  <c r="L23" i="1" l="1"/>
  <c r="L22" i="1" l="1"/>
  <c r="L21" i="1" l="1"/>
  <c r="L20" i="1" l="1"/>
  <c r="L19" i="1" l="1"/>
  <c r="L18" i="1" l="1"/>
  <c r="L17" i="1" l="1"/>
  <c r="L16" i="1" l="1"/>
  <c r="L15" i="1" l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 l="1"/>
  <c r="L2" i="1" l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Andres Osorio Lavin</author>
  </authors>
  <commentList>
    <comment ref="AA46" authorId="0" shapeId="0" xr:uid="{033BDDED-6570-483E-96D5-6FFE877E4B92}">
      <text>
        <r>
          <rPr>
            <b/>
            <sz val="9"/>
            <color indexed="81"/>
            <rFont val="Tahoma"/>
            <charset val="1"/>
          </rPr>
          <t>Sebastian Andres Osorio Lavin:</t>
        </r>
        <r>
          <rPr>
            <sz val="9"/>
            <color indexed="81"/>
            <rFont val="Tahoma"/>
            <charset val="1"/>
          </rPr>
          <t xml:space="preserve">
Estos valores no incorporan los datos de Restaurantes y hoteles.</t>
        </r>
      </text>
    </comment>
  </commentList>
</comments>
</file>

<file path=xl/sharedStrings.xml><?xml version="1.0" encoding="utf-8"?>
<sst xmlns="http://schemas.openxmlformats.org/spreadsheetml/2006/main" count="3047" uniqueCount="104">
  <si>
    <t>Año</t>
  </si>
  <si>
    <t>Tamaños promedio</t>
  </si>
  <si>
    <t>Fragmentacion</t>
  </si>
  <si>
    <t>Sindicatos</t>
  </si>
  <si>
    <t>Afiliación</t>
  </si>
  <si>
    <t>Sindicatos Industriales</t>
  </si>
  <si>
    <t>Afiliados a Sindicatos Industriales</t>
  </si>
  <si>
    <t>Tamaño Sind. Ind.</t>
  </si>
  <si>
    <t>Sindicatos Profesionales</t>
  </si>
  <si>
    <t>Afiliados a Sindicatos Profesionales</t>
  </si>
  <si>
    <t>Tamaño Sind. Prof.</t>
  </si>
  <si>
    <t>Sindicatos Agrícolas</t>
  </si>
  <si>
    <t>Afiliados a Sindicatos Agrícolas</t>
  </si>
  <si>
    <t>Tamaño Sind. Agr.</t>
  </si>
  <si>
    <t>S. Empresa</t>
  </si>
  <si>
    <t>Afiliados S. Empresa</t>
  </si>
  <si>
    <t>S. Interempresa</t>
  </si>
  <si>
    <t>Afiliados S. Interempresa</t>
  </si>
  <si>
    <t>S. Independientes</t>
  </si>
  <si>
    <t>Afiliados S. Independientes</t>
  </si>
  <si>
    <t>S. Transitorios</t>
  </si>
  <si>
    <t>Afiliados S. Transitorios</t>
  </si>
  <si>
    <t>S. Otros</t>
  </si>
  <si>
    <t>Afiliados S. Otros</t>
  </si>
  <si>
    <t>-</t>
  </si>
  <si>
    <t>Agricultura</t>
  </si>
  <si>
    <t>Minería</t>
  </si>
  <si>
    <t>Industria</t>
  </si>
  <si>
    <t>Electricidad</t>
  </si>
  <si>
    <t>Construcción</t>
  </si>
  <si>
    <t>Comercio</t>
  </si>
  <si>
    <t>Transporte</t>
  </si>
  <si>
    <t>Otras y No Esp.</t>
  </si>
  <si>
    <t>Afiliados</t>
  </si>
  <si>
    <t>Fragment.</t>
  </si>
  <si>
    <t>Interanual</t>
  </si>
  <si>
    <t>Oc empalme</t>
  </si>
  <si>
    <t>**</t>
  </si>
  <si>
    <t>Servicios y otros no especificados</t>
  </si>
  <si>
    <t>Tamaño S Empresa</t>
  </si>
  <si>
    <t>Tamaño S Interemp.</t>
  </si>
  <si>
    <t>Tamaño S Independ</t>
  </si>
  <si>
    <t>Tamaño S Transitorio</t>
  </si>
  <si>
    <t xml:space="preserve">Tasa sindicalización </t>
  </si>
  <si>
    <t xml:space="preserve">Ocupados </t>
  </si>
  <si>
    <t xml:space="preserve">F de Trabajo </t>
  </si>
  <si>
    <t>Tasa Desempleo</t>
  </si>
  <si>
    <t>% var Sindicatos</t>
  </si>
  <si>
    <t>% var Afiliados</t>
  </si>
  <si>
    <t>Var. % fragmentacion</t>
  </si>
  <si>
    <t>Servicios financieros</t>
  </si>
  <si>
    <t>SINDICALIZACIÓN GENERAL</t>
  </si>
  <si>
    <t>SINDICALIZACIÓN SECTORIAL</t>
  </si>
  <si>
    <t>Indicadores</t>
  </si>
  <si>
    <t>Definición</t>
  </si>
  <si>
    <t>Se refiere a estadísticas que involucran al sindicalismo como conjunto a nivel nacional.</t>
  </si>
  <si>
    <t xml:space="preserve">Porcentaje de variación del número de organizaciones sindicales respecto al año anterior. </t>
  </si>
  <si>
    <t xml:space="preserve">Porcentaje de variación del número de afiliados a organizaciones sindicales respecto al año anterior. </t>
  </si>
  <si>
    <t>Cantidad promedio de afiliados de cada organización sindical.</t>
  </si>
  <si>
    <t>Porcentaje de variación del número de organizaciones sindicales por cada mil afiliados respecto al año anterior.</t>
  </si>
  <si>
    <t>Número de organizaciones sindicales.</t>
  </si>
  <si>
    <t>Número de afiliados a organizaciones sindicales.</t>
  </si>
  <si>
    <t>Número total de personas en edad de trabajar que están ocupadas o buscando empleo.</t>
  </si>
  <si>
    <t>Número total de personas en edad de trabajar que están ocupadas a cambio de una remuneración o beneficios.</t>
  </si>
  <si>
    <t>Porcentaje de trabajadores afiliados a organizaciones sindicales del total de ocupados.</t>
  </si>
  <si>
    <t>Porcentaje de la fuerza de trabajo que se encuentra desocupado y en busca de empleo.</t>
  </si>
  <si>
    <t>Número de Sindicatos Industriales.</t>
  </si>
  <si>
    <t>Número de afiliados a Sindicatos Industriales.</t>
  </si>
  <si>
    <t>Cantidad promedio de afiliados a cada Sindicato Industrial.</t>
  </si>
  <si>
    <t>Número de Sindicatos Profesionales.</t>
  </si>
  <si>
    <t>Número de Sindicatos Agrícolas.</t>
  </si>
  <si>
    <t>Número de afiliados a Sindicatos Profesionales.</t>
  </si>
  <si>
    <t>Cantidad promedio de afiliados a cada Sindicato Profesional.</t>
  </si>
  <si>
    <t>Número de afiliados a Sindicatos Agrícolas.</t>
  </si>
  <si>
    <t>Cantidad promedio de afiliados a cada Sindicato Agrícola.</t>
  </si>
  <si>
    <t>Número de Sindicatos de Empresa.</t>
  </si>
  <si>
    <t>Número de afiliados a Sindicatos de Empresa.</t>
  </si>
  <si>
    <t>Cantidad promedio de afiliados a cada Sindicato de Empresa.</t>
  </si>
  <si>
    <t>Número de Sindicatos Interempresa.</t>
  </si>
  <si>
    <t>Número de afiliados a Sindicatos Interempresa.</t>
  </si>
  <si>
    <t>Cantidad promedio de afiliados a cada Sindicato Interempresa.</t>
  </si>
  <si>
    <t>Número de Sindicatos Independientes.</t>
  </si>
  <si>
    <t>Número de afiliados a Sindicatos Independientes.</t>
  </si>
  <si>
    <t>Cantidad promedio de afiliados a cada Sindicato Independiente.</t>
  </si>
  <si>
    <t>Número de Sindicatos Transitorios.</t>
  </si>
  <si>
    <t>Número de afiliados a Sindicatos Transitorios.</t>
  </si>
  <si>
    <t>Cantidad promedio de afiliados a cada Sindicato Transitorio.</t>
  </si>
  <si>
    <t>Número de Sindicatos Otros.</t>
  </si>
  <si>
    <t>Número de afiliados a Sindicatos Otros.</t>
  </si>
  <si>
    <t>Se refiere a estadísticas que involucran al sindicalismo desagregado por rama de actividad económica.</t>
  </si>
  <si>
    <t>Número de organizaciones sindicales en cada rama de actividad económica.</t>
  </si>
  <si>
    <t>Número de afiliados a organizaciones sindicales por cada rama de actividad económica.</t>
  </si>
  <si>
    <t>Número de organizaciones sindicales por cada mil afiliados, en cada rama de actividad económica.</t>
  </si>
  <si>
    <t xml:space="preserve">Número de organizaciones sindicales por cada mil afiliados. </t>
  </si>
  <si>
    <t>Porcentaje de variación del número de organizaciones sindicales por cada mil afiliados respecto al año anterior, en cada rama de actividad económica.</t>
  </si>
  <si>
    <t>Empalme de trabajadores ocupados por cada rama de actividad económica.</t>
  </si>
  <si>
    <t>Nota:</t>
  </si>
  <si>
    <t>Metodología:</t>
  </si>
  <si>
    <t>Para citar:</t>
  </si>
  <si>
    <t>Contacto:</t>
  </si>
  <si>
    <t>Para consultas o correcciones, escribir a sosorio@dt.gob.cl o fgomez@dt.gob.cl</t>
  </si>
  <si>
    <t>Para mayor información sobre las fuentes, metodologías de recolección de datos y fórmulas para la construcción de indicadores, ver la sección Metodología del estudio citado.</t>
  </si>
  <si>
    <t>Este archivo contiene las series estadísticas utilizadas en el estudio: Osorio, Sebastián y Gómez, Francisco (2025): "Dispersión y fragmentación sindical en Chile. Evolución histórica, causas y consecuencias de un experimento de pluralismo radical", Cuaderno de Investigación No. 71, Departamento de Estudios, Dirección del Trabajo.</t>
  </si>
  <si>
    <t>Cita sugerida: Osorio, S. y Gómez, F. (2025): "Dispersión y fragmentación sindical en Chile. Evolución histórica, causas y consecuencias de un experimento de pluralismo radical", Cuaderno de Investigación No. 71, Departamento de Estudios, Dirección del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</si>
</sst>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 Light"/>
      <scheme val="major"/>
    </font>
    <font>
      <sz val="10"/>
      <color rgb="FF000000"/>
      <name val="Calibri Light"/>
      <family val="2"/>
    </font>
    <font>
      <sz val="9"/>
      <name val="Arial"/>
      <family val="2"/>
    </font>
    <font>
      <sz val="11"/>
      <color rgb="FF000000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>
      <alignment vertical="center"/>
    </xf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66" fontId="2" fillId="0" borderId="0" xfId="0" applyNumberFormat="1" applyFont="1" applyAlignment="1">
      <alignment horizontal="center"/>
    </xf>
    <xf numFmtId="3" fontId="2" fillId="0" borderId="0" xfId="0" applyNumberFormat="1" applyFont="1"/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3" fontId="2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 applyAlignment="1">
      <alignment horizontal="centerContinuous"/>
    </xf>
    <xf numFmtId="3" fontId="2" fillId="0" borderId="1" xfId="0" applyNumberFormat="1" applyFont="1" applyBorder="1" applyAlignment="1">
      <alignment horizontal="centerContinuous"/>
    </xf>
    <xf numFmtId="3" fontId="2" fillId="0" borderId="1" xfId="0" applyNumberFormat="1" applyFont="1" applyBorder="1" applyAlignment="1">
      <alignment horizontal="centerContinuous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3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3" fontId="2" fillId="0" borderId="12" xfId="2" applyNumberFormat="1" applyFont="1" applyBorder="1" applyAlignment="1">
      <alignment horizontal="center" vertical="center"/>
    </xf>
    <xf numFmtId="3" fontId="2" fillId="0" borderId="12" xfId="2" applyNumberFormat="1" applyFont="1" applyBorder="1" applyAlignment="1">
      <alignment horizontal="center"/>
    </xf>
    <xf numFmtId="3" fontId="2" fillId="0" borderId="12" xfId="2" applyNumberFormat="1" applyFont="1" applyBorder="1" applyAlignment="1"/>
    <xf numFmtId="166" fontId="2" fillId="0" borderId="12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 vertical="center"/>
    </xf>
  </cellXfs>
  <cellStyles count="3">
    <cellStyle name="bstitutes]_x000d__x000a_; The following mappings take Word for MS-DOS names, PostScript names, and TrueType_x000d__x000a_; names into account" xfId="2" xr:uid="{AAF010B3-64B2-464F-9FE9-1C15FE26DCC8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0E91-0719-479A-868D-5B917D42FE53}">
  <dimension ref="A1:B4"/>
  <sheetViews>
    <sheetView zoomScaleNormal="100" workbookViewId="0">
      <selection activeCell="B2" sqref="B2"/>
    </sheetView>
  </sheetViews>
  <sheetFormatPr baseColWidth="10" defaultRowHeight="15" x14ac:dyDescent="0.25"/>
  <cols>
    <col min="1" max="1" width="14.42578125" customWidth="1"/>
    <col min="2" max="2" width="151.42578125" style="37" customWidth="1"/>
  </cols>
  <sheetData>
    <row r="1" spans="1:2" ht="54" customHeight="1" x14ac:dyDescent="0.25">
      <c r="A1" s="38" t="s">
        <v>96</v>
      </c>
      <c r="B1" s="31" t="s">
        <v>102</v>
      </c>
    </row>
    <row r="2" spans="1:2" ht="31.5" customHeight="1" x14ac:dyDescent="0.25">
      <c r="A2" s="38" t="s">
        <v>98</v>
      </c>
      <c r="B2" s="37" t="s">
        <v>103</v>
      </c>
    </row>
    <row r="3" spans="1:2" ht="30" x14ac:dyDescent="0.25">
      <c r="A3" s="38" t="s">
        <v>97</v>
      </c>
      <c r="B3" s="37" t="s">
        <v>101</v>
      </c>
    </row>
    <row r="4" spans="1:2" x14ac:dyDescent="0.25">
      <c r="A4" s="38" t="s">
        <v>99</v>
      </c>
      <c r="B4" s="37" t="s">
        <v>100</v>
      </c>
    </row>
  </sheetData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3" sqref="F33"/>
    </sheetView>
  </sheetViews>
  <sheetFormatPr baseColWidth="10" defaultColWidth="9.140625" defaultRowHeight="15" x14ac:dyDescent="0.25"/>
  <cols>
    <col min="1" max="1" width="18.140625" style="3" customWidth="1"/>
    <col min="2" max="2" width="12.5703125" style="3" customWidth="1"/>
    <col min="3" max="3" width="11.28515625" style="3" customWidth="1"/>
    <col min="4" max="4" width="11.7109375" style="4" customWidth="1"/>
    <col min="5" max="6" width="16.140625" style="4" customWidth="1"/>
    <col min="7" max="17" width="18.140625" style="7" customWidth="1"/>
    <col min="18" max="18" width="18.140625" style="3" customWidth="1"/>
    <col min="19" max="20" width="18.140625" style="7" customWidth="1"/>
    <col min="21" max="21" width="18.140625" style="3" customWidth="1"/>
    <col min="22" max="35" width="11.7109375" style="3" customWidth="1"/>
    <col min="36" max="36" width="11.28515625" style="3" customWidth="1"/>
    <col min="37" max="37" width="12" style="7" customWidth="1"/>
    <col min="38" max="38" width="11.28515625" style="7" customWidth="1"/>
    <col min="39" max="39" width="11.140625" style="7" customWidth="1"/>
    <col min="40" max="40" width="8.42578125" style="7" bestFit="1" customWidth="1"/>
    <col min="41" max="41" width="7.28515625" style="7" bestFit="1" customWidth="1"/>
    <col min="42" max="42" width="6.140625" style="7" bestFit="1" customWidth="1"/>
    <col min="43" max="43" width="10.140625" style="7" bestFit="1" customWidth="1"/>
    <col min="44" max="16384" width="9.140625" style="7"/>
  </cols>
  <sheetData>
    <row r="1" spans="1:36" s="2" customFormat="1" ht="45" x14ac:dyDescent="0.25">
      <c r="A1" s="34" t="s">
        <v>0</v>
      </c>
      <c r="B1" s="34" t="s">
        <v>47</v>
      </c>
      <c r="C1" s="34" t="s">
        <v>48</v>
      </c>
      <c r="D1" s="39" t="s">
        <v>1</v>
      </c>
      <c r="E1" s="39" t="s">
        <v>2</v>
      </c>
      <c r="F1" s="39" t="s">
        <v>49</v>
      </c>
      <c r="G1" s="34" t="s">
        <v>3</v>
      </c>
      <c r="H1" s="34" t="s">
        <v>4</v>
      </c>
      <c r="I1" s="34" t="s">
        <v>45</v>
      </c>
      <c r="J1" s="34" t="s">
        <v>44</v>
      </c>
      <c r="K1" s="34" t="s">
        <v>43</v>
      </c>
      <c r="L1" s="34" t="s">
        <v>46</v>
      </c>
      <c r="M1" s="35" t="s">
        <v>5</v>
      </c>
      <c r="N1" s="35" t="s">
        <v>6</v>
      </c>
      <c r="O1" s="35" t="s">
        <v>7</v>
      </c>
      <c r="P1" s="35" t="s">
        <v>8</v>
      </c>
      <c r="Q1" s="35" t="s">
        <v>9</v>
      </c>
      <c r="R1" s="35" t="s">
        <v>10</v>
      </c>
      <c r="S1" s="35" t="s">
        <v>11</v>
      </c>
      <c r="T1" s="35" t="s">
        <v>12</v>
      </c>
      <c r="U1" s="34" t="s">
        <v>13</v>
      </c>
      <c r="V1" s="34" t="s">
        <v>14</v>
      </c>
      <c r="W1" s="34" t="s">
        <v>15</v>
      </c>
      <c r="X1" s="34" t="s">
        <v>39</v>
      </c>
      <c r="Y1" s="34" t="s">
        <v>16</v>
      </c>
      <c r="Z1" s="34" t="s">
        <v>17</v>
      </c>
      <c r="AA1" s="34" t="s">
        <v>40</v>
      </c>
      <c r="AB1" s="34" t="s">
        <v>18</v>
      </c>
      <c r="AC1" s="34" t="s">
        <v>19</v>
      </c>
      <c r="AD1" s="34" t="s">
        <v>41</v>
      </c>
      <c r="AE1" s="34" t="s">
        <v>20</v>
      </c>
      <c r="AF1" s="34" t="s">
        <v>21</v>
      </c>
      <c r="AG1" s="34" t="s">
        <v>42</v>
      </c>
      <c r="AH1" s="34" t="s">
        <v>22</v>
      </c>
      <c r="AI1" s="34" t="s">
        <v>23</v>
      </c>
      <c r="AJ1" s="1"/>
    </row>
    <row r="2" spans="1:36" x14ac:dyDescent="0.25">
      <c r="A2" s="32">
        <v>1930</v>
      </c>
      <c r="B2" s="32" t="s">
        <v>24</v>
      </c>
      <c r="C2" s="32" t="s">
        <v>24</v>
      </c>
      <c r="D2" s="32" t="s">
        <v>24</v>
      </c>
      <c r="E2" s="32" t="s">
        <v>24</v>
      </c>
      <c r="F2" s="32" t="s">
        <v>24</v>
      </c>
      <c r="G2" s="32" t="s">
        <v>24</v>
      </c>
      <c r="H2" s="32" t="s">
        <v>24</v>
      </c>
      <c r="I2" s="40">
        <v>1523643.1104198333</v>
      </c>
      <c r="J2" s="40">
        <v>1460047.9562542727</v>
      </c>
      <c r="K2" s="32" t="s">
        <v>24</v>
      </c>
      <c r="L2" s="41">
        <f t="shared" ref="L2:L33" si="0">100-((J2*100)/I2)</f>
        <v>4.1738878173404572</v>
      </c>
      <c r="M2" s="32" t="s">
        <v>24</v>
      </c>
      <c r="N2" s="32" t="s">
        <v>24</v>
      </c>
      <c r="O2" s="32" t="s">
        <v>24</v>
      </c>
      <c r="P2" s="32" t="s">
        <v>24</v>
      </c>
      <c r="Q2" s="32" t="s">
        <v>24</v>
      </c>
      <c r="R2" s="32" t="s">
        <v>24</v>
      </c>
      <c r="S2" s="32" t="s">
        <v>24</v>
      </c>
      <c r="T2" s="32" t="s">
        <v>24</v>
      </c>
      <c r="U2" s="32" t="s">
        <v>24</v>
      </c>
      <c r="V2" s="32" t="s">
        <v>24</v>
      </c>
      <c r="W2" s="32" t="s">
        <v>24</v>
      </c>
      <c r="X2" s="32" t="s">
        <v>24</v>
      </c>
      <c r="Y2" s="32" t="s">
        <v>24</v>
      </c>
      <c r="Z2" s="32" t="s">
        <v>24</v>
      </c>
      <c r="AA2" s="32" t="s">
        <v>24</v>
      </c>
      <c r="AB2" s="32" t="s">
        <v>24</v>
      </c>
      <c r="AC2" s="32" t="s">
        <v>24</v>
      </c>
      <c r="AD2" s="32" t="s">
        <v>24</v>
      </c>
      <c r="AE2" s="32" t="s">
        <v>24</v>
      </c>
      <c r="AF2" s="32" t="s">
        <v>24</v>
      </c>
      <c r="AG2" s="32" t="s">
        <v>24</v>
      </c>
      <c r="AH2" s="32" t="s">
        <v>24</v>
      </c>
      <c r="AI2" s="32" t="s">
        <v>24</v>
      </c>
    </row>
    <row r="3" spans="1:36" x14ac:dyDescent="0.25">
      <c r="A3" s="32">
        <v>1931</v>
      </c>
      <c r="B3" s="32" t="s">
        <v>24</v>
      </c>
      <c r="C3" s="32" t="s">
        <v>24</v>
      </c>
      <c r="D3" s="32" t="s">
        <v>24</v>
      </c>
      <c r="E3" s="32" t="s">
        <v>24</v>
      </c>
      <c r="F3" s="32" t="s">
        <v>24</v>
      </c>
      <c r="G3" s="32" t="s">
        <v>24</v>
      </c>
      <c r="H3" s="32" t="s">
        <v>24</v>
      </c>
      <c r="I3" s="40">
        <v>1556552.7643645136</v>
      </c>
      <c r="J3" s="40">
        <v>1417772.5563909782</v>
      </c>
      <c r="K3" s="32" t="s">
        <v>24</v>
      </c>
      <c r="L3" s="41">
        <f t="shared" si="0"/>
        <v>8.9158691661952503</v>
      </c>
      <c r="M3" s="32" t="s">
        <v>24</v>
      </c>
      <c r="N3" s="32" t="s">
        <v>24</v>
      </c>
      <c r="O3" s="32" t="s">
        <v>24</v>
      </c>
      <c r="P3" s="32" t="s">
        <v>24</v>
      </c>
      <c r="Q3" s="32" t="s">
        <v>24</v>
      </c>
      <c r="R3" s="32" t="s">
        <v>24</v>
      </c>
      <c r="S3" s="32" t="s">
        <v>24</v>
      </c>
      <c r="T3" s="32" t="s">
        <v>24</v>
      </c>
      <c r="U3" s="32" t="s">
        <v>24</v>
      </c>
      <c r="V3" s="32" t="s">
        <v>24</v>
      </c>
      <c r="W3" s="32" t="s">
        <v>24</v>
      </c>
      <c r="X3" s="32" t="s">
        <v>24</v>
      </c>
      <c r="Y3" s="32" t="s">
        <v>24</v>
      </c>
      <c r="Z3" s="32" t="s">
        <v>24</v>
      </c>
      <c r="AA3" s="32" t="s">
        <v>24</v>
      </c>
      <c r="AB3" s="32" t="s">
        <v>24</v>
      </c>
      <c r="AC3" s="32" t="s">
        <v>24</v>
      </c>
      <c r="AD3" s="32" t="s">
        <v>24</v>
      </c>
      <c r="AE3" s="32" t="s">
        <v>24</v>
      </c>
      <c r="AF3" s="32" t="s">
        <v>24</v>
      </c>
      <c r="AG3" s="32" t="s">
        <v>24</v>
      </c>
      <c r="AH3" s="32" t="s">
        <v>24</v>
      </c>
      <c r="AI3" s="32" t="s">
        <v>24</v>
      </c>
    </row>
    <row r="4" spans="1:36" x14ac:dyDescent="0.25">
      <c r="A4" s="32">
        <v>1932</v>
      </c>
      <c r="B4" s="32" t="s">
        <v>24</v>
      </c>
      <c r="C4" s="32" t="s">
        <v>24</v>
      </c>
      <c r="D4" s="42">
        <f t="shared" ref="D4:D67" si="1">H4/G4</f>
        <v>130.16864608076008</v>
      </c>
      <c r="E4" s="42">
        <f t="shared" ref="E4:E67" si="2">(G4/H4)*1000</f>
        <v>7.6823415631101621</v>
      </c>
      <c r="F4" s="32" t="s">
        <v>24</v>
      </c>
      <c r="G4" s="32">
        <v>421</v>
      </c>
      <c r="H4" s="40">
        <v>54801</v>
      </c>
      <c r="I4" s="40">
        <v>1590574.0424700629</v>
      </c>
      <c r="J4" s="40">
        <v>1201240.0205058106</v>
      </c>
      <c r="K4" s="43">
        <f t="shared" ref="K4:K35" si="3">H4/J4</f>
        <v>4.5620358183641546E-2</v>
      </c>
      <c r="L4" s="41">
        <f t="shared" si="0"/>
        <v>24.47757926186452</v>
      </c>
      <c r="M4" s="44">
        <v>168</v>
      </c>
      <c r="N4" s="45">
        <v>29442</v>
      </c>
      <c r="O4" s="45">
        <f t="shared" ref="O4:O49" si="4">N4/M4</f>
        <v>175.25</v>
      </c>
      <c r="P4" s="45">
        <v>253</v>
      </c>
      <c r="Q4" s="46">
        <v>25359</v>
      </c>
      <c r="R4" s="45">
        <f>Q4/P4</f>
        <v>100.23320158102767</v>
      </c>
      <c r="S4" s="32">
        <v>0</v>
      </c>
      <c r="T4" s="32" t="s">
        <v>24</v>
      </c>
      <c r="U4" s="32">
        <v>0</v>
      </c>
      <c r="V4" s="32" t="s">
        <v>24</v>
      </c>
      <c r="W4" s="32" t="s">
        <v>24</v>
      </c>
      <c r="X4" s="32" t="s">
        <v>24</v>
      </c>
      <c r="Y4" s="32" t="s">
        <v>24</v>
      </c>
      <c r="Z4" s="32" t="s">
        <v>24</v>
      </c>
      <c r="AA4" s="32" t="s">
        <v>24</v>
      </c>
      <c r="AB4" s="32" t="s">
        <v>24</v>
      </c>
      <c r="AC4" s="32" t="s">
        <v>24</v>
      </c>
      <c r="AD4" s="32" t="s">
        <v>24</v>
      </c>
      <c r="AE4" s="32" t="s">
        <v>24</v>
      </c>
      <c r="AF4" s="32" t="s">
        <v>24</v>
      </c>
      <c r="AG4" s="32" t="s">
        <v>24</v>
      </c>
      <c r="AH4" s="32" t="s">
        <v>24</v>
      </c>
      <c r="AI4" s="32" t="s">
        <v>24</v>
      </c>
    </row>
    <row r="5" spans="1:36" x14ac:dyDescent="0.25">
      <c r="A5" s="32">
        <v>1933</v>
      </c>
      <c r="B5" s="47">
        <f>((G5-G4)/G4)*100</f>
        <v>47.030878859857481</v>
      </c>
      <c r="C5" s="47">
        <f>((H5-H4)/H4)*100</f>
        <v>36.950055655918689</v>
      </c>
      <c r="D5" s="42">
        <f t="shared" si="1"/>
        <v>121.24394184168013</v>
      </c>
      <c r="E5" s="42">
        <f t="shared" si="2"/>
        <v>8.2478347768154556</v>
      </c>
      <c r="F5" s="42">
        <f>((E5-E4)/E4)*100</f>
        <v>7.3609485995875978</v>
      </c>
      <c r="G5" s="32">
        <v>619</v>
      </c>
      <c r="H5" s="40">
        <v>75050</v>
      </c>
      <c r="I5" s="40">
        <v>1626120.1879189601</v>
      </c>
      <c r="J5" s="40">
        <v>1437363.5953520171</v>
      </c>
      <c r="K5" s="43">
        <f t="shared" si="3"/>
        <v>5.221365021535828E-2</v>
      </c>
      <c r="L5" s="41">
        <f t="shared" si="0"/>
        <v>11.607788524445155</v>
      </c>
      <c r="M5" s="44">
        <v>243</v>
      </c>
      <c r="N5" s="45">
        <v>39302</v>
      </c>
      <c r="O5" s="45">
        <f t="shared" si="4"/>
        <v>161.7366255144033</v>
      </c>
      <c r="P5" s="45">
        <v>376</v>
      </c>
      <c r="Q5" s="46">
        <v>35248</v>
      </c>
      <c r="R5" s="45">
        <f t="shared" ref="R5:R49" si="5">Q5/P5</f>
        <v>93.744680851063833</v>
      </c>
      <c r="S5" s="32">
        <v>0</v>
      </c>
      <c r="T5" s="32" t="s">
        <v>24</v>
      </c>
      <c r="U5" s="32">
        <v>0</v>
      </c>
      <c r="V5" s="32" t="s">
        <v>24</v>
      </c>
      <c r="W5" s="32" t="s">
        <v>24</v>
      </c>
      <c r="X5" s="32" t="s">
        <v>24</v>
      </c>
      <c r="Y5" s="32" t="s">
        <v>24</v>
      </c>
      <c r="Z5" s="32" t="s">
        <v>24</v>
      </c>
      <c r="AA5" s="32" t="s">
        <v>24</v>
      </c>
      <c r="AB5" s="32" t="s">
        <v>24</v>
      </c>
      <c r="AC5" s="32" t="s">
        <v>24</v>
      </c>
      <c r="AD5" s="32" t="s">
        <v>24</v>
      </c>
      <c r="AE5" s="32" t="s">
        <v>24</v>
      </c>
      <c r="AF5" s="32" t="s">
        <v>24</v>
      </c>
      <c r="AG5" s="32" t="s">
        <v>24</v>
      </c>
      <c r="AH5" s="32" t="s">
        <v>24</v>
      </c>
      <c r="AI5" s="32" t="s">
        <v>24</v>
      </c>
    </row>
    <row r="6" spans="1:36" x14ac:dyDescent="0.25">
      <c r="A6" s="32">
        <v>1934</v>
      </c>
      <c r="B6" s="47">
        <f t="shared" ref="B6:C37" si="6">((G6-G5)/G5)*100</f>
        <v>9.8546042003231005</v>
      </c>
      <c r="C6" s="47">
        <f t="shared" si="6"/>
        <v>8.0413057961359105</v>
      </c>
      <c r="D6" s="42">
        <f t="shared" si="1"/>
        <v>119.24264705882354</v>
      </c>
      <c r="E6" s="42">
        <f t="shared" si="2"/>
        <v>8.3862613307023501</v>
      </c>
      <c r="F6" s="42">
        <f>((E6-E5)/E5)*100</f>
        <v>1.678338104880684</v>
      </c>
      <c r="G6" s="32">
        <v>680</v>
      </c>
      <c r="H6" s="40">
        <v>81085</v>
      </c>
      <c r="I6" s="40">
        <v>1662131.2319481461</v>
      </c>
      <c r="J6" s="40">
        <v>1552847.6144907731</v>
      </c>
      <c r="K6" s="43">
        <f t="shared" si="3"/>
        <v>5.2216971738460176E-2</v>
      </c>
      <c r="L6" s="41">
        <f t="shared" si="0"/>
        <v>6.5749090900171723</v>
      </c>
      <c r="M6" s="44">
        <v>266</v>
      </c>
      <c r="N6" s="45">
        <v>42617</v>
      </c>
      <c r="O6" s="45">
        <f t="shared" si="4"/>
        <v>160.21428571428572</v>
      </c>
      <c r="P6" s="45">
        <v>414</v>
      </c>
      <c r="Q6" s="46">
        <v>38468</v>
      </c>
      <c r="R6" s="45">
        <f t="shared" si="5"/>
        <v>92.917874396135261</v>
      </c>
      <c r="S6" s="32">
        <v>0</v>
      </c>
      <c r="T6" s="32" t="s">
        <v>24</v>
      </c>
      <c r="U6" s="32">
        <v>0</v>
      </c>
      <c r="V6" s="32" t="s">
        <v>24</v>
      </c>
      <c r="W6" s="32" t="s">
        <v>24</v>
      </c>
      <c r="X6" s="32" t="s">
        <v>24</v>
      </c>
      <c r="Y6" s="32" t="s">
        <v>24</v>
      </c>
      <c r="Z6" s="32" t="s">
        <v>24</v>
      </c>
      <c r="AA6" s="32" t="s">
        <v>24</v>
      </c>
      <c r="AB6" s="32" t="s">
        <v>24</v>
      </c>
      <c r="AC6" s="32" t="s">
        <v>24</v>
      </c>
      <c r="AD6" s="32" t="s">
        <v>24</v>
      </c>
      <c r="AE6" s="32" t="s">
        <v>24</v>
      </c>
      <c r="AF6" s="32" t="s">
        <v>24</v>
      </c>
      <c r="AG6" s="32" t="s">
        <v>24</v>
      </c>
      <c r="AH6" s="32" t="s">
        <v>24</v>
      </c>
      <c r="AI6" s="32" t="s">
        <v>24</v>
      </c>
    </row>
    <row r="7" spans="1:36" x14ac:dyDescent="0.25">
      <c r="A7" s="32">
        <v>1935</v>
      </c>
      <c r="B7" s="47">
        <f t="shared" si="6"/>
        <v>-1.6176470588235297</v>
      </c>
      <c r="C7" s="47">
        <f t="shared" si="6"/>
        <v>2.6848368995498553</v>
      </c>
      <c r="D7" s="42">
        <f t="shared" si="1"/>
        <v>124.45739910313901</v>
      </c>
      <c r="E7" s="42">
        <f t="shared" si="2"/>
        <v>8.0348778554442593</v>
      </c>
      <c r="F7" s="42">
        <f t="shared" ref="F7:F70" si="7">((E7-E6)/E6)*100</f>
        <v>-4.1899895722503375</v>
      </c>
      <c r="G7" s="32">
        <v>669</v>
      </c>
      <c r="H7" s="40">
        <v>83262</v>
      </c>
      <c r="I7" s="40">
        <v>1699373.7406611198</v>
      </c>
      <c r="J7" s="40">
        <v>1601309.658236501</v>
      </c>
      <c r="K7" s="43">
        <f t="shared" si="3"/>
        <v>5.1996189226570469E-2</v>
      </c>
      <c r="L7" s="41">
        <f t="shared" si="0"/>
        <v>5.7706012561114619</v>
      </c>
      <c r="M7" s="44">
        <v>255</v>
      </c>
      <c r="N7" s="45">
        <v>47442</v>
      </c>
      <c r="O7" s="45">
        <f t="shared" si="4"/>
        <v>186.04705882352943</v>
      </c>
      <c r="P7" s="45">
        <v>414</v>
      </c>
      <c r="Q7" s="46">
        <v>35820</v>
      </c>
      <c r="R7" s="45">
        <f t="shared" si="5"/>
        <v>86.521739130434781</v>
      </c>
      <c r="S7" s="32">
        <v>0</v>
      </c>
      <c r="T7" s="32" t="s">
        <v>24</v>
      </c>
      <c r="U7" s="32">
        <v>0</v>
      </c>
      <c r="V7" s="32" t="s">
        <v>24</v>
      </c>
      <c r="W7" s="32" t="s">
        <v>24</v>
      </c>
      <c r="X7" s="32" t="s">
        <v>24</v>
      </c>
      <c r="Y7" s="32" t="s">
        <v>24</v>
      </c>
      <c r="Z7" s="32" t="s">
        <v>24</v>
      </c>
      <c r="AA7" s="32" t="s">
        <v>24</v>
      </c>
      <c r="AB7" s="32" t="s">
        <v>24</v>
      </c>
      <c r="AC7" s="32" t="s">
        <v>24</v>
      </c>
      <c r="AD7" s="32" t="s">
        <v>24</v>
      </c>
      <c r="AE7" s="32" t="s">
        <v>24</v>
      </c>
      <c r="AF7" s="32" t="s">
        <v>24</v>
      </c>
      <c r="AG7" s="32" t="s">
        <v>24</v>
      </c>
      <c r="AH7" s="32" t="s">
        <v>24</v>
      </c>
      <c r="AI7" s="32" t="s">
        <v>24</v>
      </c>
    </row>
    <row r="8" spans="1:36" x14ac:dyDescent="0.25">
      <c r="A8" s="32">
        <v>1936</v>
      </c>
      <c r="B8" s="47">
        <f t="shared" si="6"/>
        <v>0.14947683109118087</v>
      </c>
      <c r="C8" s="47">
        <f t="shared" si="6"/>
        <v>4.1279335110854891</v>
      </c>
      <c r="D8" s="42">
        <f t="shared" si="1"/>
        <v>129.40149253731343</v>
      </c>
      <c r="E8" s="42">
        <f t="shared" si="2"/>
        <v>7.7278861347881751</v>
      </c>
      <c r="F8" s="42">
        <f t="shared" si="7"/>
        <v>-3.8207391099053636</v>
      </c>
      <c r="G8" s="32">
        <v>670</v>
      </c>
      <c r="H8" s="40">
        <v>86699</v>
      </c>
      <c r="I8" s="40">
        <v>1737861.1444613121</v>
      </c>
      <c r="J8" s="40">
        <v>1635336.1995898844</v>
      </c>
      <c r="K8" s="43">
        <f t="shared" si="3"/>
        <v>5.3016009809935531E-2</v>
      </c>
      <c r="L8" s="41">
        <f t="shared" si="0"/>
        <v>5.8994900253211853</v>
      </c>
      <c r="M8" s="44">
        <v>275</v>
      </c>
      <c r="N8" s="45">
        <v>51185</v>
      </c>
      <c r="O8" s="45">
        <f t="shared" si="4"/>
        <v>186.12727272727273</v>
      </c>
      <c r="P8" s="45">
        <v>395</v>
      </c>
      <c r="Q8" s="46">
        <v>35514</v>
      </c>
      <c r="R8" s="45">
        <f t="shared" si="5"/>
        <v>89.908860759493678</v>
      </c>
      <c r="S8" s="32">
        <v>0</v>
      </c>
      <c r="T8" s="32" t="s">
        <v>24</v>
      </c>
      <c r="U8" s="32">
        <v>0</v>
      </c>
      <c r="V8" s="32" t="s">
        <v>24</v>
      </c>
      <c r="W8" s="32" t="s">
        <v>24</v>
      </c>
      <c r="X8" s="32" t="s">
        <v>24</v>
      </c>
      <c r="Y8" s="32" t="s">
        <v>24</v>
      </c>
      <c r="Z8" s="32" t="s">
        <v>24</v>
      </c>
      <c r="AA8" s="32" t="s">
        <v>24</v>
      </c>
      <c r="AB8" s="32" t="s">
        <v>24</v>
      </c>
      <c r="AC8" s="32" t="s">
        <v>24</v>
      </c>
      <c r="AD8" s="32" t="s">
        <v>24</v>
      </c>
      <c r="AE8" s="32" t="s">
        <v>24</v>
      </c>
      <c r="AF8" s="32" t="s">
        <v>24</v>
      </c>
      <c r="AG8" s="32" t="s">
        <v>24</v>
      </c>
      <c r="AH8" s="32" t="s">
        <v>24</v>
      </c>
      <c r="AI8" s="32" t="s">
        <v>24</v>
      </c>
    </row>
    <row r="9" spans="1:36" x14ac:dyDescent="0.25">
      <c r="A9" s="32">
        <v>1937</v>
      </c>
      <c r="B9" s="47">
        <f t="shared" si="6"/>
        <v>21.194029850746269</v>
      </c>
      <c r="C9" s="47">
        <f t="shared" si="6"/>
        <v>34.232228745429587</v>
      </c>
      <c r="D9" s="42">
        <f t="shared" si="1"/>
        <v>143.32266009852216</v>
      </c>
      <c r="E9" s="42">
        <f t="shared" si="2"/>
        <v>6.9772637440065992</v>
      </c>
      <c r="F9" s="42">
        <f t="shared" si="7"/>
        <v>-9.7131657699062455</v>
      </c>
      <c r="G9" s="32">
        <v>812</v>
      </c>
      <c r="H9" s="40">
        <v>116378</v>
      </c>
      <c r="I9" s="40">
        <v>1777094.4522058789</v>
      </c>
      <c r="J9" s="40">
        <v>1698233.745727957</v>
      </c>
      <c r="K9" s="43">
        <f t="shared" si="3"/>
        <v>6.8528846687187894E-2</v>
      </c>
      <c r="L9" s="41">
        <f t="shared" si="0"/>
        <v>4.4376204303622444</v>
      </c>
      <c r="M9" s="44">
        <v>316</v>
      </c>
      <c r="N9" s="45">
        <v>69113</v>
      </c>
      <c r="O9" s="45">
        <f t="shared" si="4"/>
        <v>218.71202531645571</v>
      </c>
      <c r="P9" s="45">
        <v>496</v>
      </c>
      <c r="Q9" s="46">
        <v>47265</v>
      </c>
      <c r="R9" s="45">
        <f t="shared" si="5"/>
        <v>95.292338709677423</v>
      </c>
      <c r="S9" s="32">
        <v>0</v>
      </c>
      <c r="T9" s="32" t="s">
        <v>24</v>
      </c>
      <c r="U9" s="32">
        <v>0</v>
      </c>
      <c r="V9" s="32" t="s">
        <v>24</v>
      </c>
      <c r="W9" s="32" t="s">
        <v>24</v>
      </c>
      <c r="X9" s="32" t="s">
        <v>24</v>
      </c>
      <c r="Y9" s="32" t="s">
        <v>24</v>
      </c>
      <c r="Z9" s="32" t="s">
        <v>24</v>
      </c>
      <c r="AA9" s="32" t="s">
        <v>24</v>
      </c>
      <c r="AB9" s="32" t="s">
        <v>24</v>
      </c>
      <c r="AC9" s="32" t="s">
        <v>24</v>
      </c>
      <c r="AD9" s="32" t="s">
        <v>24</v>
      </c>
      <c r="AE9" s="32" t="s">
        <v>24</v>
      </c>
      <c r="AF9" s="32" t="s">
        <v>24</v>
      </c>
      <c r="AG9" s="32" t="s">
        <v>24</v>
      </c>
      <c r="AH9" s="32" t="s">
        <v>24</v>
      </c>
      <c r="AI9" s="32" t="s">
        <v>24</v>
      </c>
    </row>
    <row r="10" spans="1:36" x14ac:dyDescent="0.25">
      <c r="A10" s="32">
        <v>1938</v>
      </c>
      <c r="B10" s="47">
        <f t="shared" si="6"/>
        <v>14.77832512315271</v>
      </c>
      <c r="C10" s="47">
        <f t="shared" si="6"/>
        <v>8.2438261527092749</v>
      </c>
      <c r="D10" s="42">
        <f t="shared" si="1"/>
        <v>135.16309012875536</v>
      </c>
      <c r="E10" s="42">
        <f t="shared" si="2"/>
        <v>7.3984695011589876</v>
      </c>
      <c r="F10" s="42">
        <f t="shared" si="7"/>
        <v>6.0368329563892429</v>
      </c>
      <c r="G10" s="32">
        <v>932</v>
      </c>
      <c r="H10" s="40">
        <v>125972</v>
      </c>
      <c r="I10" s="40">
        <v>1817469.3442420445</v>
      </c>
      <c r="J10" s="40">
        <v>1728135.8578263847</v>
      </c>
      <c r="K10" s="43">
        <f t="shared" si="3"/>
        <v>7.2894731875099858E-2</v>
      </c>
      <c r="L10" s="41">
        <f t="shared" si="0"/>
        <v>4.9152678530000458</v>
      </c>
      <c r="M10" s="44">
        <v>333</v>
      </c>
      <c r="N10" s="45">
        <v>78989</v>
      </c>
      <c r="O10" s="45">
        <f t="shared" si="4"/>
        <v>237.20420420420422</v>
      </c>
      <c r="P10" s="45">
        <v>599</v>
      </c>
      <c r="Q10" s="46">
        <v>46983</v>
      </c>
      <c r="R10" s="45">
        <f t="shared" si="5"/>
        <v>78.43572621035058</v>
      </c>
      <c r="S10" s="32">
        <v>0</v>
      </c>
      <c r="T10" s="32" t="s">
        <v>24</v>
      </c>
      <c r="U10" s="32">
        <v>0</v>
      </c>
      <c r="V10" s="32" t="s">
        <v>24</v>
      </c>
      <c r="W10" s="32" t="s">
        <v>24</v>
      </c>
      <c r="X10" s="32" t="s">
        <v>24</v>
      </c>
      <c r="Y10" s="32" t="s">
        <v>24</v>
      </c>
      <c r="Z10" s="32" t="s">
        <v>24</v>
      </c>
      <c r="AA10" s="32" t="s">
        <v>24</v>
      </c>
      <c r="AB10" s="32" t="s">
        <v>24</v>
      </c>
      <c r="AC10" s="32" t="s">
        <v>24</v>
      </c>
      <c r="AD10" s="32" t="s">
        <v>24</v>
      </c>
      <c r="AE10" s="32" t="s">
        <v>24</v>
      </c>
      <c r="AF10" s="32" t="s">
        <v>24</v>
      </c>
      <c r="AG10" s="32" t="s">
        <v>24</v>
      </c>
      <c r="AH10" s="32" t="s">
        <v>24</v>
      </c>
      <c r="AI10" s="32" t="s">
        <v>24</v>
      </c>
    </row>
    <row r="11" spans="1:36" x14ac:dyDescent="0.25">
      <c r="A11" s="32">
        <v>1939</v>
      </c>
      <c r="B11" s="47">
        <f t="shared" si="6"/>
        <v>81.008583690987123</v>
      </c>
      <c r="C11" s="47">
        <f t="shared" si="6"/>
        <v>37.679801860730954</v>
      </c>
      <c r="D11" s="42">
        <f t="shared" si="1"/>
        <v>102.80853586247777</v>
      </c>
      <c r="E11" s="42">
        <f t="shared" si="2"/>
        <v>9.7268188055674081</v>
      </c>
      <c r="F11" s="42">
        <f t="shared" si="7"/>
        <v>31.470688688298022</v>
      </c>
      <c r="G11" s="40">
        <v>1687</v>
      </c>
      <c r="H11" s="40">
        <v>173438</v>
      </c>
      <c r="I11" s="40">
        <v>1859591.2218321403</v>
      </c>
      <c r="J11" s="40">
        <v>1762162.3991797681</v>
      </c>
      <c r="K11" s="43">
        <f t="shared" si="3"/>
        <v>9.8423391669649751E-2</v>
      </c>
      <c r="L11" s="41">
        <f t="shared" si="0"/>
        <v>5.2392601937742995</v>
      </c>
      <c r="M11" s="44">
        <v>593</v>
      </c>
      <c r="N11" s="45">
        <v>105267</v>
      </c>
      <c r="O11" s="45">
        <f t="shared" si="4"/>
        <v>177.51602023608768</v>
      </c>
      <c r="P11" s="45">
        <v>1094</v>
      </c>
      <c r="Q11" s="46">
        <v>68171</v>
      </c>
      <c r="R11" s="45">
        <f t="shared" si="5"/>
        <v>62.313528336380259</v>
      </c>
      <c r="S11" s="32">
        <v>0</v>
      </c>
      <c r="T11" s="32" t="s">
        <v>24</v>
      </c>
      <c r="U11" s="32">
        <v>0</v>
      </c>
      <c r="V11" s="32" t="s">
        <v>24</v>
      </c>
      <c r="W11" s="32" t="s">
        <v>24</v>
      </c>
      <c r="X11" s="32" t="s">
        <v>24</v>
      </c>
      <c r="Y11" s="32" t="s">
        <v>24</v>
      </c>
      <c r="Z11" s="32" t="s">
        <v>24</v>
      </c>
      <c r="AA11" s="32" t="s">
        <v>24</v>
      </c>
      <c r="AB11" s="32" t="s">
        <v>24</v>
      </c>
      <c r="AC11" s="32" t="s">
        <v>24</v>
      </c>
      <c r="AD11" s="32" t="s">
        <v>24</v>
      </c>
      <c r="AE11" s="32" t="s">
        <v>24</v>
      </c>
      <c r="AF11" s="32" t="s">
        <v>24</v>
      </c>
      <c r="AG11" s="32" t="s">
        <v>24</v>
      </c>
      <c r="AH11" s="32" t="s">
        <v>24</v>
      </c>
      <c r="AI11" s="32" t="s">
        <v>24</v>
      </c>
    </row>
    <row r="12" spans="1:36" x14ac:dyDescent="0.25">
      <c r="A12" s="32">
        <v>1940</v>
      </c>
      <c r="B12" s="47">
        <f t="shared" si="6"/>
        <v>11.914641375222288</v>
      </c>
      <c r="C12" s="47">
        <f t="shared" si="6"/>
        <v>-6.423621121092264</v>
      </c>
      <c r="D12" s="42">
        <f t="shared" si="1"/>
        <v>85.962394067796609</v>
      </c>
      <c r="E12" s="42">
        <f t="shared" si="2"/>
        <v>11.632993832295112</v>
      </c>
      <c r="F12" s="42">
        <f t="shared" si="7"/>
        <v>19.597106359549464</v>
      </c>
      <c r="G12" s="40">
        <v>1888</v>
      </c>
      <c r="H12" s="40">
        <v>162297</v>
      </c>
      <c r="I12" s="40">
        <v>1902937.3323503307</v>
      </c>
      <c r="J12" s="40">
        <v>1800313.369788107</v>
      </c>
      <c r="K12" s="43">
        <f t="shared" si="3"/>
        <v>9.0149305517351133E-2</v>
      </c>
      <c r="L12" s="41">
        <f t="shared" si="0"/>
        <v>5.3929239191220262</v>
      </c>
      <c r="M12" s="44">
        <v>629</v>
      </c>
      <c r="N12" s="45">
        <v>91940</v>
      </c>
      <c r="O12" s="45">
        <f t="shared" si="4"/>
        <v>146.16852146263912</v>
      </c>
      <c r="P12" s="45">
        <v>1259</v>
      </c>
      <c r="Q12" s="46">
        <v>70357</v>
      </c>
      <c r="R12" s="45">
        <f t="shared" si="5"/>
        <v>55.883240667196191</v>
      </c>
      <c r="S12" s="32">
        <v>0</v>
      </c>
      <c r="T12" s="32" t="s">
        <v>24</v>
      </c>
      <c r="U12" s="32">
        <v>0</v>
      </c>
      <c r="V12" s="32" t="s">
        <v>24</v>
      </c>
      <c r="W12" s="32" t="s">
        <v>24</v>
      </c>
      <c r="X12" s="32" t="s">
        <v>24</v>
      </c>
      <c r="Y12" s="32" t="s">
        <v>24</v>
      </c>
      <c r="Z12" s="32" t="s">
        <v>24</v>
      </c>
      <c r="AA12" s="32" t="s">
        <v>24</v>
      </c>
      <c r="AB12" s="32" t="s">
        <v>24</v>
      </c>
      <c r="AC12" s="32" t="s">
        <v>24</v>
      </c>
      <c r="AD12" s="32" t="s">
        <v>24</v>
      </c>
      <c r="AE12" s="32" t="s">
        <v>24</v>
      </c>
      <c r="AF12" s="32" t="s">
        <v>24</v>
      </c>
      <c r="AG12" s="32" t="s">
        <v>24</v>
      </c>
      <c r="AH12" s="32" t="s">
        <v>24</v>
      </c>
      <c r="AI12" s="32" t="s">
        <v>24</v>
      </c>
    </row>
    <row r="13" spans="1:36" x14ac:dyDescent="0.25">
      <c r="A13" s="32">
        <v>1941</v>
      </c>
      <c r="B13" s="47">
        <f t="shared" si="6"/>
        <v>4.7139830508474576</v>
      </c>
      <c r="C13" s="47">
        <f t="shared" si="6"/>
        <v>28.640085768683338</v>
      </c>
      <c r="D13" s="42">
        <f t="shared" si="1"/>
        <v>105.60394537177542</v>
      </c>
      <c r="E13" s="42">
        <f t="shared" si="2"/>
        <v>9.4693431810670603</v>
      </c>
      <c r="F13" s="42">
        <f t="shared" si="7"/>
        <v>-18.599258990591057</v>
      </c>
      <c r="G13" s="40">
        <v>1977</v>
      </c>
      <c r="H13" s="40">
        <v>208779</v>
      </c>
      <c r="I13" s="40">
        <v>1937452.4360589422</v>
      </c>
      <c r="J13" s="40">
        <v>1817842.1941216681</v>
      </c>
      <c r="K13" s="43">
        <f t="shared" si="3"/>
        <v>0.11484990318473509</v>
      </c>
      <c r="L13" s="41">
        <f t="shared" si="0"/>
        <v>6.1735833980306012</v>
      </c>
      <c r="M13" s="44">
        <v>677</v>
      </c>
      <c r="N13" s="45">
        <v>124688</v>
      </c>
      <c r="O13" s="45">
        <f t="shared" si="4"/>
        <v>184.17725258493354</v>
      </c>
      <c r="P13" s="45">
        <v>1300</v>
      </c>
      <c r="Q13" s="46">
        <v>84087</v>
      </c>
      <c r="R13" s="45">
        <f t="shared" si="5"/>
        <v>64.682307692307688</v>
      </c>
      <c r="S13" s="32">
        <v>0</v>
      </c>
      <c r="T13" s="32" t="s">
        <v>24</v>
      </c>
      <c r="U13" s="32">
        <v>0</v>
      </c>
      <c r="V13" s="32" t="s">
        <v>24</v>
      </c>
      <c r="W13" s="32" t="s">
        <v>24</v>
      </c>
      <c r="X13" s="32" t="s">
        <v>24</v>
      </c>
      <c r="Y13" s="32" t="s">
        <v>24</v>
      </c>
      <c r="Z13" s="32" t="s">
        <v>24</v>
      </c>
      <c r="AA13" s="32" t="s">
        <v>24</v>
      </c>
      <c r="AB13" s="32" t="s">
        <v>24</v>
      </c>
      <c r="AC13" s="32" t="s">
        <v>24</v>
      </c>
      <c r="AD13" s="32" t="s">
        <v>24</v>
      </c>
      <c r="AE13" s="32" t="s">
        <v>24</v>
      </c>
      <c r="AF13" s="32" t="s">
        <v>24</v>
      </c>
      <c r="AG13" s="32" t="s">
        <v>24</v>
      </c>
      <c r="AH13" s="32" t="s">
        <v>24</v>
      </c>
      <c r="AI13" s="32" t="s">
        <v>24</v>
      </c>
    </row>
    <row r="14" spans="1:36" x14ac:dyDescent="0.25">
      <c r="A14" s="32">
        <v>1942</v>
      </c>
      <c r="B14" s="47">
        <f t="shared" si="6"/>
        <v>-19.423368740515933</v>
      </c>
      <c r="C14" s="47">
        <f t="shared" si="6"/>
        <v>-7.0553072866523934</v>
      </c>
      <c r="D14" s="42">
        <f t="shared" si="1"/>
        <v>121.8135593220339</v>
      </c>
      <c r="E14" s="42">
        <f t="shared" si="2"/>
        <v>8.2092667315987207</v>
      </c>
      <c r="F14" s="42">
        <f t="shared" si="7"/>
        <v>-13.306904453391526</v>
      </c>
      <c r="G14" s="40">
        <v>1593</v>
      </c>
      <c r="H14" s="40">
        <v>194049</v>
      </c>
      <c r="I14" s="40">
        <v>1975433.6169605977</v>
      </c>
      <c r="J14" s="40">
        <v>1849806.5208475736</v>
      </c>
      <c r="K14" s="43">
        <f t="shared" si="3"/>
        <v>0.10490232238509331</v>
      </c>
      <c r="L14" s="41">
        <f t="shared" si="0"/>
        <v>6.3594693860841573</v>
      </c>
      <c r="M14" s="44">
        <v>602</v>
      </c>
      <c r="N14" s="45">
        <v>122408</v>
      </c>
      <c r="O14" s="45">
        <f t="shared" si="4"/>
        <v>203.33554817275748</v>
      </c>
      <c r="P14" s="45">
        <v>991</v>
      </c>
      <c r="Q14" s="46">
        <v>71641</v>
      </c>
      <c r="R14" s="45">
        <f t="shared" si="5"/>
        <v>72.291624621594352</v>
      </c>
      <c r="S14" s="32">
        <v>0</v>
      </c>
      <c r="T14" s="32" t="s">
        <v>24</v>
      </c>
      <c r="U14" s="32">
        <v>0</v>
      </c>
      <c r="V14" s="32" t="s">
        <v>24</v>
      </c>
      <c r="W14" s="32" t="s">
        <v>24</v>
      </c>
      <c r="X14" s="32" t="s">
        <v>24</v>
      </c>
      <c r="Y14" s="32" t="s">
        <v>24</v>
      </c>
      <c r="Z14" s="32" t="s">
        <v>24</v>
      </c>
      <c r="AA14" s="32" t="s">
        <v>24</v>
      </c>
      <c r="AB14" s="32" t="s">
        <v>24</v>
      </c>
      <c r="AC14" s="32" t="s">
        <v>24</v>
      </c>
      <c r="AD14" s="32" t="s">
        <v>24</v>
      </c>
      <c r="AE14" s="32" t="s">
        <v>24</v>
      </c>
      <c r="AF14" s="32" t="s">
        <v>24</v>
      </c>
      <c r="AG14" s="32" t="s">
        <v>24</v>
      </c>
      <c r="AH14" s="32" t="s">
        <v>24</v>
      </c>
      <c r="AI14" s="32" t="s">
        <v>24</v>
      </c>
    </row>
    <row r="15" spans="1:36" x14ac:dyDescent="0.25">
      <c r="A15" s="32">
        <v>1943</v>
      </c>
      <c r="B15" s="47">
        <f t="shared" si="6"/>
        <v>1.5693659761456373</v>
      </c>
      <c r="C15" s="47">
        <f t="shared" si="6"/>
        <v>10.212884374565187</v>
      </c>
      <c r="D15" s="42">
        <f t="shared" si="1"/>
        <v>132.17985166872683</v>
      </c>
      <c r="E15" s="42">
        <f t="shared" si="2"/>
        <v>7.5654495550973264</v>
      </c>
      <c r="F15" s="42">
        <f t="shared" si="7"/>
        <v>-7.842566182229695</v>
      </c>
      <c r="G15" s="40">
        <v>1618</v>
      </c>
      <c r="H15" s="40">
        <v>213867</v>
      </c>
      <c r="I15" s="40">
        <v>2014252.6484147294</v>
      </c>
      <c r="J15" s="40">
        <v>1881770.8475734794</v>
      </c>
      <c r="K15" s="43">
        <f t="shared" si="3"/>
        <v>0.1136519891759291</v>
      </c>
      <c r="L15" s="41">
        <f t="shared" si="0"/>
        <v>6.5772186495828464</v>
      </c>
      <c r="M15" s="44">
        <v>575</v>
      </c>
      <c r="N15" s="45">
        <v>142879</v>
      </c>
      <c r="O15" s="45">
        <f t="shared" si="4"/>
        <v>248.48521739130436</v>
      </c>
      <c r="P15" s="45">
        <v>1043</v>
      </c>
      <c r="Q15" s="46">
        <v>70988</v>
      </c>
      <c r="R15" s="45">
        <f t="shared" si="5"/>
        <v>68.061361457334613</v>
      </c>
      <c r="S15" s="32">
        <v>0</v>
      </c>
      <c r="T15" s="32" t="s">
        <v>24</v>
      </c>
      <c r="U15" s="32">
        <v>0</v>
      </c>
      <c r="V15" s="32" t="s">
        <v>24</v>
      </c>
      <c r="W15" s="32" t="s">
        <v>24</v>
      </c>
      <c r="X15" s="32" t="s">
        <v>24</v>
      </c>
      <c r="Y15" s="32" t="s">
        <v>24</v>
      </c>
      <c r="Z15" s="32" t="s">
        <v>24</v>
      </c>
      <c r="AA15" s="32" t="s">
        <v>24</v>
      </c>
      <c r="AB15" s="32" t="s">
        <v>24</v>
      </c>
      <c r="AC15" s="32" t="s">
        <v>24</v>
      </c>
      <c r="AD15" s="32" t="s">
        <v>24</v>
      </c>
      <c r="AE15" s="32" t="s">
        <v>24</v>
      </c>
      <c r="AF15" s="32" t="s">
        <v>24</v>
      </c>
      <c r="AG15" s="32" t="s">
        <v>24</v>
      </c>
      <c r="AH15" s="32" t="s">
        <v>24</v>
      </c>
      <c r="AI15" s="32" t="s">
        <v>24</v>
      </c>
    </row>
    <row r="16" spans="1:36" x14ac:dyDescent="0.25">
      <c r="A16" s="32">
        <v>1944</v>
      </c>
      <c r="B16" s="47">
        <f t="shared" si="6"/>
        <v>2.1013597033374536</v>
      </c>
      <c r="C16" s="47">
        <f t="shared" si="6"/>
        <v>15.128093628282999</v>
      </c>
      <c r="D16" s="42">
        <f t="shared" si="1"/>
        <v>149.04418886198548</v>
      </c>
      <c r="E16" s="42">
        <f t="shared" si="2"/>
        <v>6.7094195864690667</v>
      </c>
      <c r="F16" s="42">
        <f t="shared" si="7"/>
        <v>-11.314991427726826</v>
      </c>
      <c r="G16" s="40">
        <v>1652</v>
      </c>
      <c r="H16" s="40">
        <v>246221</v>
      </c>
      <c r="I16" s="40">
        <v>2053910.5635292938</v>
      </c>
      <c r="J16" s="40">
        <v>1909610.7450444296</v>
      </c>
      <c r="K16" s="43">
        <f t="shared" si="3"/>
        <v>0.12893779564183974</v>
      </c>
      <c r="L16" s="41">
        <f t="shared" si="0"/>
        <v>7.0256135319207687</v>
      </c>
      <c r="M16" s="44">
        <v>596</v>
      </c>
      <c r="N16" s="45">
        <v>143000</v>
      </c>
      <c r="O16" s="45">
        <f t="shared" si="4"/>
        <v>239.93288590604027</v>
      </c>
      <c r="P16" s="45">
        <v>1056</v>
      </c>
      <c r="Q16" s="46">
        <v>103221</v>
      </c>
      <c r="R16" s="45">
        <f t="shared" si="5"/>
        <v>97.747159090909093</v>
      </c>
      <c r="S16" s="32">
        <v>0</v>
      </c>
      <c r="T16" s="32" t="s">
        <v>24</v>
      </c>
      <c r="U16" s="32">
        <v>0</v>
      </c>
      <c r="V16" s="32" t="s">
        <v>24</v>
      </c>
      <c r="W16" s="32" t="s">
        <v>24</v>
      </c>
      <c r="X16" s="32" t="s">
        <v>24</v>
      </c>
      <c r="Y16" s="32" t="s">
        <v>24</v>
      </c>
      <c r="Z16" s="32" t="s">
        <v>24</v>
      </c>
      <c r="AA16" s="32" t="s">
        <v>24</v>
      </c>
      <c r="AB16" s="32" t="s">
        <v>24</v>
      </c>
      <c r="AC16" s="32" t="s">
        <v>24</v>
      </c>
      <c r="AD16" s="32" t="s">
        <v>24</v>
      </c>
      <c r="AE16" s="32" t="s">
        <v>24</v>
      </c>
      <c r="AF16" s="32" t="s">
        <v>24</v>
      </c>
      <c r="AG16" s="32" t="s">
        <v>24</v>
      </c>
      <c r="AH16" s="32" t="s">
        <v>24</v>
      </c>
      <c r="AI16" s="32" t="s">
        <v>24</v>
      </c>
    </row>
    <row r="17" spans="1:35" x14ac:dyDescent="0.25">
      <c r="A17" s="32">
        <v>1945</v>
      </c>
      <c r="B17" s="47">
        <f t="shared" si="6"/>
        <v>-4.2978208232445514</v>
      </c>
      <c r="C17" s="47">
        <f t="shared" si="6"/>
        <v>-5.4857221764187463</v>
      </c>
      <c r="D17" s="42">
        <f t="shared" si="1"/>
        <v>147.19418089816571</v>
      </c>
      <c r="E17" s="42">
        <f t="shared" si="2"/>
        <v>6.7937468308739488</v>
      </c>
      <c r="F17" s="42">
        <f t="shared" si="7"/>
        <v>1.2568485741292064</v>
      </c>
      <c r="G17" s="40">
        <v>1581</v>
      </c>
      <c r="H17" s="40">
        <v>232714</v>
      </c>
      <c r="I17" s="40">
        <v>2094412.5278440719</v>
      </c>
      <c r="J17" s="40">
        <v>1969414.9692412855</v>
      </c>
      <c r="K17" s="43">
        <f t="shared" si="3"/>
        <v>0.11816402517223314</v>
      </c>
      <c r="L17" s="41">
        <f t="shared" si="0"/>
        <v>5.9681441426181436</v>
      </c>
      <c r="M17" s="44">
        <v>558</v>
      </c>
      <c r="N17" s="45">
        <v>139761</v>
      </c>
      <c r="O17" s="45">
        <f t="shared" si="4"/>
        <v>250.46774193548387</v>
      </c>
      <c r="P17" s="45">
        <v>1023</v>
      </c>
      <c r="Q17" s="46">
        <v>92953</v>
      </c>
      <c r="R17" s="45">
        <f t="shared" si="5"/>
        <v>90.863147605083086</v>
      </c>
      <c r="S17" s="32">
        <v>0</v>
      </c>
      <c r="T17" s="32" t="s">
        <v>24</v>
      </c>
      <c r="U17" s="32">
        <v>0</v>
      </c>
      <c r="V17" s="32" t="s">
        <v>24</v>
      </c>
      <c r="W17" s="32" t="s">
        <v>24</v>
      </c>
      <c r="X17" s="32" t="s">
        <v>24</v>
      </c>
      <c r="Y17" s="32" t="s">
        <v>24</v>
      </c>
      <c r="Z17" s="32" t="s">
        <v>24</v>
      </c>
      <c r="AA17" s="32" t="s">
        <v>24</v>
      </c>
      <c r="AB17" s="32" t="s">
        <v>24</v>
      </c>
      <c r="AC17" s="32" t="s">
        <v>24</v>
      </c>
      <c r="AD17" s="32" t="s">
        <v>24</v>
      </c>
      <c r="AE17" s="32" t="s">
        <v>24</v>
      </c>
      <c r="AF17" s="32" t="s">
        <v>24</v>
      </c>
      <c r="AG17" s="32" t="s">
        <v>24</v>
      </c>
      <c r="AH17" s="32" t="s">
        <v>24</v>
      </c>
      <c r="AI17" s="32" t="s">
        <v>24</v>
      </c>
    </row>
    <row r="18" spans="1:35" x14ac:dyDescent="0.25">
      <c r="A18" s="32">
        <v>1946</v>
      </c>
      <c r="B18" s="47">
        <f t="shared" si="6"/>
        <v>7.9063883617963322</v>
      </c>
      <c r="C18" s="47">
        <f t="shared" si="6"/>
        <v>8.1903108536658742</v>
      </c>
      <c r="D18" s="42">
        <f t="shared" si="1"/>
        <v>147.58147713950763</v>
      </c>
      <c r="E18" s="42">
        <f t="shared" si="2"/>
        <v>6.7759180852669463</v>
      </c>
      <c r="F18" s="42">
        <f t="shared" si="7"/>
        <v>-0.26242876060645087</v>
      </c>
      <c r="G18" s="40">
        <v>1706</v>
      </c>
      <c r="H18" s="40">
        <v>251774</v>
      </c>
      <c r="I18" s="40">
        <v>2135162.4380683373</v>
      </c>
      <c r="J18" s="40">
        <v>2027156.9788106633</v>
      </c>
      <c r="K18" s="43">
        <f t="shared" si="3"/>
        <v>0.12420054422608962</v>
      </c>
      <c r="L18" s="41">
        <f t="shared" si="0"/>
        <v>5.0584188505763308</v>
      </c>
      <c r="M18" s="44">
        <v>591</v>
      </c>
      <c r="N18" s="45">
        <v>148276</v>
      </c>
      <c r="O18" s="45">
        <f t="shared" si="4"/>
        <v>250.89001692047378</v>
      </c>
      <c r="P18" s="45">
        <v>1115</v>
      </c>
      <c r="Q18" s="46">
        <v>103498</v>
      </c>
      <c r="R18" s="45">
        <f t="shared" si="5"/>
        <v>92.823318385650225</v>
      </c>
      <c r="S18" s="32">
        <v>0</v>
      </c>
      <c r="T18" s="32" t="s">
        <v>24</v>
      </c>
      <c r="U18" s="32">
        <v>0</v>
      </c>
      <c r="V18" s="32" t="s">
        <v>24</v>
      </c>
      <c r="W18" s="32" t="s">
        <v>24</v>
      </c>
      <c r="X18" s="32" t="s">
        <v>24</v>
      </c>
      <c r="Y18" s="32" t="s">
        <v>24</v>
      </c>
      <c r="Z18" s="32" t="s">
        <v>24</v>
      </c>
      <c r="AA18" s="32" t="s">
        <v>24</v>
      </c>
      <c r="AB18" s="32" t="s">
        <v>24</v>
      </c>
      <c r="AC18" s="32" t="s">
        <v>24</v>
      </c>
      <c r="AD18" s="32" t="s">
        <v>24</v>
      </c>
      <c r="AE18" s="32" t="s">
        <v>24</v>
      </c>
      <c r="AF18" s="32" t="s">
        <v>24</v>
      </c>
      <c r="AG18" s="32" t="s">
        <v>24</v>
      </c>
      <c r="AH18" s="32" t="s">
        <v>24</v>
      </c>
      <c r="AI18" s="32" t="s">
        <v>24</v>
      </c>
    </row>
    <row r="19" spans="1:35" x14ac:dyDescent="0.25">
      <c r="A19" s="32">
        <v>1947</v>
      </c>
      <c r="B19" s="47">
        <f t="shared" si="6"/>
        <v>7.3270808909730363</v>
      </c>
      <c r="C19" s="47">
        <f t="shared" si="6"/>
        <v>4.4925210704838463</v>
      </c>
      <c r="D19" s="42">
        <f t="shared" si="1"/>
        <v>143.68377935554341</v>
      </c>
      <c r="E19" s="42">
        <f t="shared" si="2"/>
        <v>6.9597278446129573</v>
      </c>
      <c r="F19" s="42">
        <f t="shared" si="7"/>
        <v>2.7126915796941731</v>
      </c>
      <c r="G19" s="40">
        <v>1831</v>
      </c>
      <c r="H19" s="40">
        <v>263085</v>
      </c>
      <c r="I19" s="40">
        <v>2177352.5007835422</v>
      </c>
      <c r="J19" s="40">
        <v>1985912.6862611077</v>
      </c>
      <c r="K19" s="43">
        <f t="shared" si="3"/>
        <v>0.13247561275985001</v>
      </c>
      <c r="L19" s="41">
        <f t="shared" si="0"/>
        <v>8.7923206946758938</v>
      </c>
      <c r="M19" s="44">
        <v>603</v>
      </c>
      <c r="N19" s="45">
        <v>150448</v>
      </c>
      <c r="O19" s="45">
        <f t="shared" si="4"/>
        <v>249.49917081260364</v>
      </c>
      <c r="P19" s="45">
        <v>1228</v>
      </c>
      <c r="Q19" s="46">
        <v>112637</v>
      </c>
      <c r="R19" s="45">
        <f t="shared" si="5"/>
        <v>91.723941368078172</v>
      </c>
      <c r="S19" s="32">
        <v>0</v>
      </c>
      <c r="T19" s="32" t="s">
        <v>24</v>
      </c>
      <c r="U19" s="32">
        <v>0</v>
      </c>
      <c r="V19" s="32" t="s">
        <v>24</v>
      </c>
      <c r="W19" s="32" t="s">
        <v>24</v>
      </c>
      <c r="X19" s="32" t="s">
        <v>24</v>
      </c>
      <c r="Y19" s="32" t="s">
        <v>24</v>
      </c>
      <c r="Z19" s="32" t="s">
        <v>24</v>
      </c>
      <c r="AA19" s="32" t="s">
        <v>24</v>
      </c>
      <c r="AB19" s="32" t="s">
        <v>24</v>
      </c>
      <c r="AC19" s="32" t="s">
        <v>24</v>
      </c>
      <c r="AD19" s="32" t="s">
        <v>24</v>
      </c>
      <c r="AE19" s="32" t="s">
        <v>24</v>
      </c>
      <c r="AF19" s="32" t="s">
        <v>24</v>
      </c>
      <c r="AG19" s="32" t="s">
        <v>24</v>
      </c>
      <c r="AH19" s="32" t="s">
        <v>24</v>
      </c>
      <c r="AI19" s="32" t="s">
        <v>24</v>
      </c>
    </row>
    <row r="20" spans="1:35" x14ac:dyDescent="0.25">
      <c r="A20" s="32">
        <v>1948</v>
      </c>
      <c r="B20" s="47">
        <f t="shared" si="6"/>
        <v>1.4199890770071</v>
      </c>
      <c r="C20" s="47">
        <f t="shared" si="6"/>
        <v>0.22464222589657334</v>
      </c>
      <c r="D20" s="42">
        <f t="shared" si="1"/>
        <v>141.99030694668821</v>
      </c>
      <c r="E20" s="42">
        <f t="shared" si="2"/>
        <v>7.0427342647795026</v>
      </c>
      <c r="F20" s="42">
        <f t="shared" si="7"/>
        <v>1.1926676160303418</v>
      </c>
      <c r="G20" s="40">
        <v>1857</v>
      </c>
      <c r="H20" s="40">
        <v>263676</v>
      </c>
      <c r="I20" s="40">
        <v>2220014.6938347295</v>
      </c>
      <c r="J20" s="40">
        <v>2092116.7395762138</v>
      </c>
      <c r="K20" s="43">
        <f t="shared" si="3"/>
        <v>0.12603311995553895</v>
      </c>
      <c r="L20" s="41">
        <f t="shared" si="0"/>
        <v>5.7611309787140215</v>
      </c>
      <c r="M20" s="44">
        <v>607</v>
      </c>
      <c r="N20" s="45">
        <v>151633</v>
      </c>
      <c r="O20" s="45">
        <f t="shared" si="4"/>
        <v>249.80724876441516</v>
      </c>
      <c r="P20" s="45">
        <v>1250</v>
      </c>
      <c r="Q20" s="46">
        <v>112043</v>
      </c>
      <c r="R20" s="45">
        <f t="shared" si="5"/>
        <v>89.634399999999999</v>
      </c>
      <c r="S20" s="32">
        <v>0</v>
      </c>
      <c r="T20" s="32" t="s">
        <v>24</v>
      </c>
      <c r="U20" s="32">
        <v>0</v>
      </c>
      <c r="V20" s="32" t="s">
        <v>24</v>
      </c>
      <c r="W20" s="32" t="s">
        <v>24</v>
      </c>
      <c r="X20" s="32" t="s">
        <v>24</v>
      </c>
      <c r="Y20" s="32" t="s">
        <v>24</v>
      </c>
      <c r="Z20" s="32" t="s">
        <v>24</v>
      </c>
      <c r="AA20" s="32" t="s">
        <v>24</v>
      </c>
      <c r="AB20" s="32" t="s">
        <v>24</v>
      </c>
      <c r="AC20" s="32" t="s">
        <v>24</v>
      </c>
      <c r="AD20" s="32" t="s">
        <v>24</v>
      </c>
      <c r="AE20" s="32" t="s">
        <v>24</v>
      </c>
      <c r="AF20" s="32" t="s">
        <v>24</v>
      </c>
      <c r="AG20" s="32" t="s">
        <v>24</v>
      </c>
      <c r="AH20" s="32" t="s">
        <v>24</v>
      </c>
      <c r="AI20" s="32" t="s">
        <v>24</v>
      </c>
    </row>
    <row r="21" spans="1:35" x14ac:dyDescent="0.25">
      <c r="A21" s="32">
        <v>1949</v>
      </c>
      <c r="B21" s="47">
        <f t="shared" si="6"/>
        <v>-0.10770059235325795</v>
      </c>
      <c r="C21" s="47">
        <f t="shared" si="6"/>
        <v>-2.2114261442072847</v>
      </c>
      <c r="D21" s="42">
        <f t="shared" si="1"/>
        <v>139</v>
      </c>
      <c r="E21" s="42">
        <f t="shared" si="2"/>
        <v>7.1942446043165473</v>
      </c>
      <c r="F21" s="42">
        <f t="shared" si="7"/>
        <v>2.1512999616461932</v>
      </c>
      <c r="G21" s="40">
        <v>1855</v>
      </c>
      <c r="H21" s="40">
        <v>257845</v>
      </c>
      <c r="I21" s="40">
        <v>2263530.2340577361</v>
      </c>
      <c r="J21" s="40">
        <v>2101396.7053998639</v>
      </c>
      <c r="K21" s="43">
        <f t="shared" si="3"/>
        <v>0.12270172468502848</v>
      </c>
      <c r="L21" s="41">
        <f t="shared" si="0"/>
        <v>7.1628611899396617</v>
      </c>
      <c r="M21" s="44">
        <v>613</v>
      </c>
      <c r="N21" s="45">
        <v>147969</v>
      </c>
      <c r="O21" s="45">
        <f t="shared" si="4"/>
        <v>241.38499184339315</v>
      </c>
      <c r="P21" s="45">
        <v>1234</v>
      </c>
      <c r="Q21" s="46">
        <v>109105</v>
      </c>
      <c r="R21" s="45">
        <f t="shared" si="5"/>
        <v>88.415721231766611</v>
      </c>
      <c r="S21" s="45">
        <v>8</v>
      </c>
      <c r="T21" s="45">
        <v>771</v>
      </c>
      <c r="U21" s="40">
        <f>T21/S21</f>
        <v>96.375</v>
      </c>
      <c r="V21" s="32" t="s">
        <v>24</v>
      </c>
      <c r="W21" s="32" t="s">
        <v>24</v>
      </c>
      <c r="X21" s="32" t="s">
        <v>24</v>
      </c>
      <c r="Y21" s="32" t="s">
        <v>24</v>
      </c>
      <c r="Z21" s="32" t="s">
        <v>24</v>
      </c>
      <c r="AA21" s="32" t="s">
        <v>24</v>
      </c>
      <c r="AB21" s="32" t="s">
        <v>24</v>
      </c>
      <c r="AC21" s="32" t="s">
        <v>24</v>
      </c>
      <c r="AD21" s="32" t="s">
        <v>24</v>
      </c>
      <c r="AE21" s="32" t="s">
        <v>24</v>
      </c>
      <c r="AF21" s="32" t="s">
        <v>24</v>
      </c>
      <c r="AG21" s="32" t="s">
        <v>24</v>
      </c>
      <c r="AH21" s="32" t="s">
        <v>24</v>
      </c>
      <c r="AI21" s="32" t="s">
        <v>24</v>
      </c>
    </row>
    <row r="22" spans="1:35" x14ac:dyDescent="0.25">
      <c r="A22" s="32">
        <v>1950</v>
      </c>
      <c r="B22" s="47">
        <f t="shared" si="6"/>
        <v>2.8032345013477089</v>
      </c>
      <c r="C22" s="47">
        <f t="shared" si="6"/>
        <v>0.89123310516007681</v>
      </c>
      <c r="D22" s="42">
        <f t="shared" si="1"/>
        <v>136.41478762454116</v>
      </c>
      <c r="E22" s="42">
        <f t="shared" si="2"/>
        <v>7.3305835636553738</v>
      </c>
      <c r="F22" s="42">
        <f t="shared" si="7"/>
        <v>1.8951115348096876</v>
      </c>
      <c r="G22" s="40">
        <v>1907</v>
      </c>
      <c r="H22" s="40">
        <v>260143</v>
      </c>
      <c r="I22" s="40">
        <v>2311675.1310324655</v>
      </c>
      <c r="J22" s="40">
        <v>2151920.9637730699</v>
      </c>
      <c r="K22" s="43">
        <f t="shared" si="3"/>
        <v>0.1208887335452499</v>
      </c>
      <c r="L22" s="41">
        <f t="shared" si="0"/>
        <v>6.9107533803006476</v>
      </c>
      <c r="M22" s="44">
        <v>626</v>
      </c>
      <c r="N22" s="45">
        <v>147306</v>
      </c>
      <c r="O22" s="45">
        <f t="shared" si="4"/>
        <v>235.31309904153355</v>
      </c>
      <c r="P22" s="45">
        <v>1270</v>
      </c>
      <c r="Q22" s="46">
        <v>111994</v>
      </c>
      <c r="R22" s="45">
        <f t="shared" si="5"/>
        <v>88.184251968503943</v>
      </c>
      <c r="S22" s="45">
        <v>11</v>
      </c>
      <c r="T22" s="45">
        <v>843</v>
      </c>
      <c r="U22" s="40">
        <f t="shared" ref="U22:U49" si="8">T22/S22</f>
        <v>76.63636363636364</v>
      </c>
      <c r="V22" s="32" t="s">
        <v>24</v>
      </c>
      <c r="W22" s="32" t="s">
        <v>24</v>
      </c>
      <c r="X22" s="32" t="s">
        <v>24</v>
      </c>
      <c r="Y22" s="32" t="s">
        <v>24</v>
      </c>
      <c r="Z22" s="32" t="s">
        <v>24</v>
      </c>
      <c r="AA22" s="32" t="s">
        <v>24</v>
      </c>
      <c r="AB22" s="32" t="s">
        <v>24</v>
      </c>
      <c r="AC22" s="32" t="s">
        <v>24</v>
      </c>
      <c r="AD22" s="32" t="s">
        <v>24</v>
      </c>
      <c r="AE22" s="32" t="s">
        <v>24</v>
      </c>
      <c r="AF22" s="32" t="s">
        <v>24</v>
      </c>
      <c r="AG22" s="32" t="s">
        <v>24</v>
      </c>
      <c r="AH22" s="32" t="s">
        <v>24</v>
      </c>
      <c r="AI22" s="32" t="s">
        <v>24</v>
      </c>
    </row>
    <row r="23" spans="1:35" x14ac:dyDescent="0.25">
      <c r="A23" s="32">
        <v>1951</v>
      </c>
      <c r="B23" s="47">
        <f t="shared" si="6"/>
        <v>1.2060828526481384</v>
      </c>
      <c r="C23" s="47">
        <f t="shared" si="6"/>
        <v>1.6675443890475621</v>
      </c>
      <c r="D23" s="42">
        <f t="shared" si="1"/>
        <v>137.03678756476683</v>
      </c>
      <c r="E23" s="42">
        <f t="shared" si="2"/>
        <v>7.297310581856542</v>
      </c>
      <c r="F23" s="42">
        <f t="shared" si="7"/>
        <v>-0.45389267457228583</v>
      </c>
      <c r="G23" s="40">
        <v>1930</v>
      </c>
      <c r="H23" s="40">
        <v>264481</v>
      </c>
      <c r="I23" s="40">
        <v>2366680.8979443042</v>
      </c>
      <c r="J23" s="40">
        <v>2205538.5440874924</v>
      </c>
      <c r="K23" s="43">
        <f t="shared" si="3"/>
        <v>0.11991674355862365</v>
      </c>
      <c r="L23" s="41">
        <f t="shared" si="0"/>
        <v>6.8087909103749382</v>
      </c>
      <c r="M23" s="44">
        <v>633</v>
      </c>
      <c r="N23" s="45">
        <v>150772</v>
      </c>
      <c r="O23" s="45">
        <f t="shared" si="4"/>
        <v>238.18641390205372</v>
      </c>
      <c r="P23" s="45">
        <v>1282</v>
      </c>
      <c r="Q23" s="46">
        <v>112665</v>
      </c>
      <c r="R23" s="45">
        <f t="shared" si="5"/>
        <v>87.882215288611548</v>
      </c>
      <c r="S23" s="45">
        <v>15</v>
      </c>
      <c r="T23" s="45">
        <v>1044</v>
      </c>
      <c r="U23" s="40">
        <f t="shared" si="8"/>
        <v>69.599999999999994</v>
      </c>
      <c r="V23" s="32" t="s">
        <v>24</v>
      </c>
      <c r="W23" s="32" t="s">
        <v>24</v>
      </c>
      <c r="X23" s="32" t="s">
        <v>24</v>
      </c>
      <c r="Y23" s="32" t="s">
        <v>24</v>
      </c>
      <c r="Z23" s="32" t="s">
        <v>24</v>
      </c>
      <c r="AA23" s="32" t="s">
        <v>24</v>
      </c>
      <c r="AB23" s="32" t="s">
        <v>24</v>
      </c>
      <c r="AC23" s="32" t="s">
        <v>24</v>
      </c>
      <c r="AD23" s="32" t="s">
        <v>24</v>
      </c>
      <c r="AE23" s="32" t="s">
        <v>24</v>
      </c>
      <c r="AF23" s="32" t="s">
        <v>24</v>
      </c>
      <c r="AG23" s="32" t="s">
        <v>24</v>
      </c>
      <c r="AH23" s="32" t="s">
        <v>24</v>
      </c>
      <c r="AI23" s="32" t="s">
        <v>24</v>
      </c>
    </row>
    <row r="24" spans="1:35" x14ac:dyDescent="0.25">
      <c r="A24" s="32">
        <v>1952</v>
      </c>
      <c r="B24" s="47">
        <f t="shared" si="6"/>
        <v>3.471502590673575</v>
      </c>
      <c r="C24" s="47">
        <f t="shared" si="6"/>
        <v>7.5381596409571952</v>
      </c>
      <c r="D24" s="42">
        <f t="shared" si="1"/>
        <v>142.42263395092638</v>
      </c>
      <c r="E24" s="42">
        <f t="shared" si="2"/>
        <v>7.021355891680555</v>
      </c>
      <c r="F24" s="42">
        <f t="shared" si="7"/>
        <v>-3.7815944255147791</v>
      </c>
      <c r="G24" s="40">
        <v>1997</v>
      </c>
      <c r="H24" s="40">
        <v>284418</v>
      </c>
      <c r="I24" s="40">
        <v>2422078.2127715419</v>
      </c>
      <c r="J24" s="40">
        <v>2270498.3048530426</v>
      </c>
      <c r="K24" s="43">
        <f t="shared" si="3"/>
        <v>0.12526677487143462</v>
      </c>
      <c r="L24" s="41">
        <f t="shared" si="0"/>
        <v>6.2582581817227521</v>
      </c>
      <c r="M24" s="44">
        <v>639</v>
      </c>
      <c r="N24" s="45">
        <v>155054</v>
      </c>
      <c r="O24" s="45">
        <f t="shared" si="4"/>
        <v>242.65101721439748</v>
      </c>
      <c r="P24" s="45">
        <v>1343</v>
      </c>
      <c r="Q24" s="46">
        <v>128329</v>
      </c>
      <c r="R24" s="45">
        <f t="shared" si="5"/>
        <v>95.553983618763965</v>
      </c>
      <c r="S24" s="45">
        <v>15</v>
      </c>
      <c r="T24" s="45">
        <v>1035</v>
      </c>
      <c r="U24" s="40">
        <f t="shared" si="8"/>
        <v>69</v>
      </c>
      <c r="V24" s="32" t="s">
        <v>24</v>
      </c>
      <c r="W24" s="32" t="s">
        <v>24</v>
      </c>
      <c r="X24" s="32" t="s">
        <v>24</v>
      </c>
      <c r="Y24" s="32" t="s">
        <v>24</v>
      </c>
      <c r="Z24" s="32" t="s">
        <v>24</v>
      </c>
      <c r="AA24" s="32" t="s">
        <v>24</v>
      </c>
      <c r="AB24" s="32" t="s">
        <v>24</v>
      </c>
      <c r="AC24" s="32" t="s">
        <v>24</v>
      </c>
      <c r="AD24" s="32" t="s">
        <v>24</v>
      </c>
      <c r="AE24" s="32" t="s">
        <v>24</v>
      </c>
      <c r="AF24" s="32" t="s">
        <v>24</v>
      </c>
      <c r="AG24" s="32" t="s">
        <v>24</v>
      </c>
      <c r="AH24" s="32" t="s">
        <v>24</v>
      </c>
      <c r="AI24" s="32" t="s">
        <v>24</v>
      </c>
    </row>
    <row r="25" spans="1:35" x14ac:dyDescent="0.25">
      <c r="A25" s="32">
        <v>1953</v>
      </c>
      <c r="B25" s="47">
        <f t="shared" si="6"/>
        <v>3.5052578868302451</v>
      </c>
      <c r="C25" s="47">
        <f t="shared" si="6"/>
        <v>4.8717029161304843</v>
      </c>
      <c r="D25" s="42">
        <f t="shared" si="1"/>
        <v>144.30285437832609</v>
      </c>
      <c r="E25" s="42">
        <f t="shared" si="2"/>
        <v>6.9298698512106318</v>
      </c>
      <c r="F25" s="42">
        <f t="shared" si="7"/>
        <v>-1.3029682853467501</v>
      </c>
      <c r="G25" s="40">
        <v>2067</v>
      </c>
      <c r="H25" s="40">
        <v>298274</v>
      </c>
      <c r="I25" s="40">
        <v>2433676.9157957742</v>
      </c>
      <c r="J25" s="40">
        <v>2299369.3096377314</v>
      </c>
      <c r="K25" s="43">
        <f t="shared" si="3"/>
        <v>0.12971991874023642</v>
      </c>
      <c r="L25" s="41">
        <f t="shared" si="0"/>
        <v>5.5187114315100558</v>
      </c>
      <c r="M25" s="44">
        <v>665</v>
      </c>
      <c r="N25" s="45">
        <v>164201</v>
      </c>
      <c r="O25" s="45">
        <f t="shared" si="4"/>
        <v>246.91879699248119</v>
      </c>
      <c r="P25" s="45">
        <v>1387</v>
      </c>
      <c r="Q25" s="46">
        <v>133031</v>
      </c>
      <c r="R25" s="45">
        <f t="shared" si="5"/>
        <v>95.912761355443408</v>
      </c>
      <c r="S25" s="45">
        <v>15</v>
      </c>
      <c r="T25" s="45">
        <v>1042</v>
      </c>
      <c r="U25" s="40">
        <f t="shared" si="8"/>
        <v>69.466666666666669</v>
      </c>
      <c r="V25" s="32" t="s">
        <v>24</v>
      </c>
      <c r="W25" s="32" t="s">
        <v>24</v>
      </c>
      <c r="X25" s="32" t="s">
        <v>24</v>
      </c>
      <c r="Y25" s="32" t="s">
        <v>24</v>
      </c>
      <c r="Z25" s="32" t="s">
        <v>24</v>
      </c>
      <c r="AA25" s="32" t="s">
        <v>24</v>
      </c>
      <c r="AB25" s="32" t="s">
        <v>24</v>
      </c>
      <c r="AC25" s="32" t="s">
        <v>24</v>
      </c>
      <c r="AD25" s="32" t="s">
        <v>24</v>
      </c>
      <c r="AE25" s="32" t="s">
        <v>24</v>
      </c>
      <c r="AF25" s="32" t="s">
        <v>24</v>
      </c>
      <c r="AG25" s="32" t="s">
        <v>24</v>
      </c>
      <c r="AH25" s="32" t="s">
        <v>24</v>
      </c>
      <c r="AI25" s="32" t="s">
        <v>24</v>
      </c>
    </row>
    <row r="26" spans="1:35" x14ac:dyDescent="0.25">
      <c r="A26" s="32">
        <v>1954</v>
      </c>
      <c r="B26" s="47">
        <f t="shared" si="6"/>
        <v>4.8379293662312528E-2</v>
      </c>
      <c r="C26" s="47">
        <f t="shared" si="6"/>
        <v>0.36543580734492448</v>
      </c>
      <c r="D26" s="42">
        <f t="shared" si="1"/>
        <v>144.76015473887816</v>
      </c>
      <c r="E26" s="42">
        <f t="shared" si="2"/>
        <v>6.907978247217434</v>
      </c>
      <c r="F26" s="42">
        <f t="shared" si="7"/>
        <v>-0.31590209431384014</v>
      </c>
      <c r="G26" s="40">
        <v>2068</v>
      </c>
      <c r="H26" s="40">
        <v>299364</v>
      </c>
      <c r="I26" s="40">
        <v>2444421.2385402313</v>
      </c>
      <c r="J26" s="40">
        <v>2269467.1975393035</v>
      </c>
      <c r="K26" s="43">
        <f t="shared" si="3"/>
        <v>0.13190937517166537</v>
      </c>
      <c r="L26" s="41">
        <f t="shared" si="0"/>
        <v>7.1572787145887986</v>
      </c>
      <c r="M26" s="44">
        <v>677</v>
      </c>
      <c r="N26" s="45">
        <v>165888</v>
      </c>
      <c r="O26" s="45">
        <f t="shared" si="4"/>
        <v>245.03397341211226</v>
      </c>
      <c r="P26" s="45">
        <v>1372</v>
      </c>
      <c r="Q26" s="46">
        <v>132161</v>
      </c>
      <c r="R26" s="45">
        <f t="shared" si="5"/>
        <v>96.327259475218654</v>
      </c>
      <c r="S26" s="45">
        <v>19</v>
      </c>
      <c r="T26" s="45">
        <v>1315</v>
      </c>
      <c r="U26" s="40">
        <f t="shared" si="8"/>
        <v>69.21052631578948</v>
      </c>
      <c r="V26" s="32" t="s">
        <v>24</v>
      </c>
      <c r="W26" s="32" t="s">
        <v>24</v>
      </c>
      <c r="X26" s="32" t="s">
        <v>24</v>
      </c>
      <c r="Y26" s="32" t="s">
        <v>24</v>
      </c>
      <c r="Z26" s="32" t="s">
        <v>24</v>
      </c>
      <c r="AA26" s="32" t="s">
        <v>24</v>
      </c>
      <c r="AB26" s="32" t="s">
        <v>24</v>
      </c>
      <c r="AC26" s="32" t="s">
        <v>24</v>
      </c>
      <c r="AD26" s="32" t="s">
        <v>24</v>
      </c>
      <c r="AE26" s="32" t="s">
        <v>24</v>
      </c>
      <c r="AF26" s="32" t="s">
        <v>24</v>
      </c>
      <c r="AG26" s="32" t="s">
        <v>24</v>
      </c>
      <c r="AH26" s="32" t="s">
        <v>24</v>
      </c>
      <c r="AI26" s="32" t="s">
        <v>24</v>
      </c>
    </row>
    <row r="27" spans="1:35" x14ac:dyDescent="0.25">
      <c r="A27" s="32">
        <v>1955</v>
      </c>
      <c r="B27" s="47">
        <f t="shared" si="6"/>
        <v>5.2707930367504829</v>
      </c>
      <c r="C27" s="47">
        <f t="shared" si="6"/>
        <v>1.9467938696703677</v>
      </c>
      <c r="D27" s="42">
        <f t="shared" si="1"/>
        <v>140.18925126320624</v>
      </c>
      <c r="E27" s="42">
        <f t="shared" si="2"/>
        <v>7.1332145010354138</v>
      </c>
      <c r="F27" s="42">
        <f t="shared" si="7"/>
        <v>3.2605234955495979</v>
      </c>
      <c r="G27" s="40">
        <v>2177</v>
      </c>
      <c r="H27" s="40">
        <v>305192</v>
      </c>
      <c r="I27" s="40">
        <v>2454604.5836644727</v>
      </c>
      <c r="J27" s="40">
        <v>2277716.0560492142</v>
      </c>
      <c r="K27" s="43">
        <f t="shared" si="3"/>
        <v>0.13399036249029531</v>
      </c>
      <c r="L27" s="41">
        <f t="shared" si="0"/>
        <v>7.2063960440904111</v>
      </c>
      <c r="M27" s="44">
        <v>660</v>
      </c>
      <c r="N27" s="45">
        <v>162937</v>
      </c>
      <c r="O27" s="45">
        <f t="shared" si="4"/>
        <v>246.87424242424242</v>
      </c>
      <c r="P27" s="45">
        <v>1495</v>
      </c>
      <c r="Q27" s="46">
        <v>140378</v>
      </c>
      <c r="R27" s="45">
        <f t="shared" si="5"/>
        <v>93.898327759197329</v>
      </c>
      <c r="S27" s="45">
        <v>22</v>
      </c>
      <c r="T27" s="45">
        <v>1877</v>
      </c>
      <c r="U27" s="40">
        <f t="shared" si="8"/>
        <v>85.318181818181813</v>
      </c>
      <c r="V27" s="32" t="s">
        <v>24</v>
      </c>
      <c r="W27" s="32" t="s">
        <v>24</v>
      </c>
      <c r="X27" s="32" t="s">
        <v>24</v>
      </c>
      <c r="Y27" s="32" t="s">
        <v>24</v>
      </c>
      <c r="Z27" s="32" t="s">
        <v>24</v>
      </c>
      <c r="AA27" s="32" t="s">
        <v>24</v>
      </c>
      <c r="AB27" s="32" t="s">
        <v>24</v>
      </c>
      <c r="AC27" s="32" t="s">
        <v>24</v>
      </c>
      <c r="AD27" s="32" t="s">
        <v>24</v>
      </c>
      <c r="AE27" s="32" t="s">
        <v>24</v>
      </c>
      <c r="AF27" s="32" t="s">
        <v>24</v>
      </c>
      <c r="AG27" s="32" t="s">
        <v>24</v>
      </c>
      <c r="AH27" s="32" t="s">
        <v>24</v>
      </c>
      <c r="AI27" s="32" t="s">
        <v>24</v>
      </c>
    </row>
    <row r="28" spans="1:35" x14ac:dyDescent="0.25">
      <c r="A28" s="32">
        <v>1956</v>
      </c>
      <c r="B28" s="47">
        <f t="shared" si="6"/>
        <v>12.402388608176389</v>
      </c>
      <c r="C28" s="47">
        <f t="shared" si="6"/>
        <v>8.4517287478046619</v>
      </c>
      <c r="D28" s="42">
        <f t="shared" si="1"/>
        <v>135.26195341234165</v>
      </c>
      <c r="E28" s="42">
        <f t="shared" si="2"/>
        <v>7.393061942196951</v>
      </c>
      <c r="F28" s="42">
        <f t="shared" si="7"/>
        <v>3.6427818219095944</v>
      </c>
      <c r="G28" s="40">
        <v>2447</v>
      </c>
      <c r="H28" s="40">
        <v>330986</v>
      </c>
      <c r="I28" s="40">
        <v>2477826.7843038864</v>
      </c>
      <c r="J28" s="40">
        <v>2283902.6999316476</v>
      </c>
      <c r="K28" s="43">
        <f t="shared" si="3"/>
        <v>0.14492123504644297</v>
      </c>
      <c r="L28" s="41">
        <f t="shared" si="0"/>
        <v>7.8263777597641564</v>
      </c>
      <c r="M28" s="44">
        <v>811</v>
      </c>
      <c r="N28" s="45">
        <v>173657</v>
      </c>
      <c r="O28" s="45">
        <f t="shared" si="4"/>
        <v>214.12700369913688</v>
      </c>
      <c r="P28" s="45">
        <v>1605</v>
      </c>
      <c r="Q28" s="46">
        <v>159949</v>
      </c>
      <c r="R28" s="45">
        <f t="shared" si="5"/>
        <v>99.656697819314644</v>
      </c>
      <c r="S28" s="45">
        <v>31</v>
      </c>
      <c r="T28" s="45">
        <v>2380</v>
      </c>
      <c r="U28" s="40">
        <f t="shared" si="8"/>
        <v>76.774193548387103</v>
      </c>
      <c r="V28" s="32" t="s">
        <v>24</v>
      </c>
      <c r="W28" s="32" t="s">
        <v>24</v>
      </c>
      <c r="X28" s="32" t="s">
        <v>24</v>
      </c>
      <c r="Y28" s="32" t="s">
        <v>24</v>
      </c>
      <c r="Z28" s="32" t="s">
        <v>24</v>
      </c>
      <c r="AA28" s="32" t="s">
        <v>24</v>
      </c>
      <c r="AB28" s="32" t="s">
        <v>24</v>
      </c>
      <c r="AC28" s="32" t="s">
        <v>24</v>
      </c>
      <c r="AD28" s="32" t="s">
        <v>24</v>
      </c>
      <c r="AE28" s="32" t="s">
        <v>24</v>
      </c>
      <c r="AF28" s="32" t="s">
        <v>24</v>
      </c>
      <c r="AG28" s="32" t="s">
        <v>24</v>
      </c>
      <c r="AH28" s="32" t="s">
        <v>24</v>
      </c>
      <c r="AI28" s="32" t="s">
        <v>24</v>
      </c>
    </row>
    <row r="29" spans="1:35" x14ac:dyDescent="0.25">
      <c r="A29" s="32">
        <v>1957</v>
      </c>
      <c r="B29" s="47">
        <f t="shared" si="6"/>
        <v>-0.40866366979975483</v>
      </c>
      <c r="C29" s="47">
        <f t="shared" si="6"/>
        <v>-4.0179947188098595</v>
      </c>
      <c r="D29" s="42">
        <f t="shared" si="1"/>
        <v>130.35986869101353</v>
      </c>
      <c r="E29" s="42">
        <f t="shared" si="2"/>
        <v>7.6710724707022946</v>
      </c>
      <c r="F29" s="42">
        <f t="shared" si="7"/>
        <v>3.7604247154830261</v>
      </c>
      <c r="G29" s="40">
        <v>2437</v>
      </c>
      <c r="H29" s="40">
        <v>317687</v>
      </c>
      <c r="I29" s="40">
        <v>2499829.9175549867</v>
      </c>
      <c r="J29" s="40">
        <v>2341644.7095010253</v>
      </c>
      <c r="K29" s="43">
        <f t="shared" si="3"/>
        <v>0.13566831838793131</v>
      </c>
      <c r="L29" s="41">
        <f t="shared" si="0"/>
        <v>6.3278388238779826</v>
      </c>
      <c r="M29" s="44">
        <v>801</v>
      </c>
      <c r="N29" s="45">
        <v>166017</v>
      </c>
      <c r="O29" s="45">
        <f t="shared" si="4"/>
        <v>207.26217228464421</v>
      </c>
      <c r="P29" s="45">
        <v>1605</v>
      </c>
      <c r="Q29" s="46">
        <v>149273</v>
      </c>
      <c r="R29" s="45">
        <f t="shared" si="5"/>
        <v>93.004984423676007</v>
      </c>
      <c r="S29" s="45">
        <v>31</v>
      </c>
      <c r="T29" s="45">
        <v>2397</v>
      </c>
      <c r="U29" s="40">
        <f t="shared" si="8"/>
        <v>77.322580645161295</v>
      </c>
      <c r="V29" s="32" t="s">
        <v>24</v>
      </c>
      <c r="W29" s="32" t="s">
        <v>24</v>
      </c>
      <c r="X29" s="32" t="s">
        <v>24</v>
      </c>
      <c r="Y29" s="32" t="s">
        <v>24</v>
      </c>
      <c r="Z29" s="32" t="s">
        <v>24</v>
      </c>
      <c r="AA29" s="32" t="s">
        <v>24</v>
      </c>
      <c r="AB29" s="32" t="s">
        <v>24</v>
      </c>
      <c r="AC29" s="32" t="s">
        <v>24</v>
      </c>
      <c r="AD29" s="32" t="s">
        <v>24</v>
      </c>
      <c r="AE29" s="32" t="s">
        <v>24</v>
      </c>
      <c r="AF29" s="32" t="s">
        <v>24</v>
      </c>
      <c r="AG29" s="32" t="s">
        <v>24</v>
      </c>
      <c r="AH29" s="32" t="s">
        <v>24</v>
      </c>
      <c r="AI29" s="32" t="s">
        <v>24</v>
      </c>
    </row>
    <row r="30" spans="1:35" x14ac:dyDescent="0.25">
      <c r="A30" s="32">
        <v>1958</v>
      </c>
      <c r="B30" s="47">
        <f t="shared" si="6"/>
        <v>-3.3237587197373819</v>
      </c>
      <c r="C30" s="47">
        <f t="shared" si="6"/>
        <v>-3.3293776578833882</v>
      </c>
      <c r="D30" s="42">
        <f t="shared" si="1"/>
        <v>130.35229202037351</v>
      </c>
      <c r="E30" s="42">
        <f t="shared" si="2"/>
        <v>7.6715183484744873</v>
      </c>
      <c r="F30" s="42">
        <f t="shared" si="7"/>
        <v>5.812456783528693E-3</v>
      </c>
      <c r="G30" s="40">
        <v>2356</v>
      </c>
      <c r="H30" s="40">
        <v>307110</v>
      </c>
      <c r="I30" s="40">
        <v>2520656.3408439774</v>
      </c>
      <c r="J30" s="40">
        <v>2368453.4996582367</v>
      </c>
      <c r="K30" s="43">
        <f t="shared" si="3"/>
        <v>0.1296668902489812</v>
      </c>
      <c r="L30" s="41">
        <f t="shared" si="0"/>
        <v>6.038222613669717</v>
      </c>
      <c r="M30" s="44">
        <v>781</v>
      </c>
      <c r="N30" s="45">
        <v>161751</v>
      </c>
      <c r="O30" s="45">
        <f t="shared" si="4"/>
        <v>207.10755441741358</v>
      </c>
      <c r="P30" s="45">
        <v>1547</v>
      </c>
      <c r="Q30" s="46">
        <v>143329</v>
      </c>
      <c r="R30" s="45">
        <f t="shared" si="5"/>
        <v>92.649644473173879</v>
      </c>
      <c r="S30" s="45">
        <v>28</v>
      </c>
      <c r="T30" s="45">
        <v>2030</v>
      </c>
      <c r="U30" s="40">
        <f t="shared" si="8"/>
        <v>72.5</v>
      </c>
      <c r="V30" s="32" t="s">
        <v>24</v>
      </c>
      <c r="W30" s="32" t="s">
        <v>24</v>
      </c>
      <c r="X30" s="32" t="s">
        <v>24</v>
      </c>
      <c r="Y30" s="32" t="s">
        <v>24</v>
      </c>
      <c r="Z30" s="32" t="s">
        <v>24</v>
      </c>
      <c r="AA30" s="32" t="s">
        <v>24</v>
      </c>
      <c r="AB30" s="32" t="s">
        <v>24</v>
      </c>
      <c r="AC30" s="32" t="s">
        <v>24</v>
      </c>
      <c r="AD30" s="32" t="s">
        <v>24</v>
      </c>
      <c r="AE30" s="32" t="s">
        <v>24</v>
      </c>
      <c r="AF30" s="32" t="s">
        <v>24</v>
      </c>
      <c r="AG30" s="32" t="s">
        <v>24</v>
      </c>
      <c r="AH30" s="32" t="s">
        <v>24</v>
      </c>
      <c r="AI30" s="32" t="s">
        <v>24</v>
      </c>
    </row>
    <row r="31" spans="1:35" x14ac:dyDescent="0.25">
      <c r="A31" s="32">
        <v>1959</v>
      </c>
      <c r="B31" s="47">
        <f t="shared" si="6"/>
        <v>-3.3106960950764006</v>
      </c>
      <c r="C31" s="47">
        <f t="shared" si="6"/>
        <v>0.60857673146429614</v>
      </c>
      <c r="D31" s="42">
        <f t="shared" si="1"/>
        <v>135.63608428446005</v>
      </c>
      <c r="E31" s="42">
        <f t="shared" si="2"/>
        <v>7.3726693399875067</v>
      </c>
      <c r="F31" s="42">
        <f t="shared" si="7"/>
        <v>-3.8955653224293978</v>
      </c>
      <c r="G31" s="40">
        <v>2278</v>
      </c>
      <c r="H31" s="40">
        <v>308979</v>
      </c>
      <c r="I31" s="40">
        <v>2540346.345381151</v>
      </c>
      <c r="J31" s="40">
        <v>2319991.455912509</v>
      </c>
      <c r="K31" s="43">
        <f t="shared" si="3"/>
        <v>0.1331810939271201</v>
      </c>
      <c r="L31" s="41">
        <f t="shared" si="0"/>
        <v>8.674206565151664</v>
      </c>
      <c r="M31" s="44">
        <v>779</v>
      </c>
      <c r="N31" s="45">
        <v>165922</v>
      </c>
      <c r="O31" s="45">
        <f t="shared" si="4"/>
        <v>212.99358151476252</v>
      </c>
      <c r="P31" s="45">
        <v>1479</v>
      </c>
      <c r="Q31" s="46">
        <v>141401</v>
      </c>
      <c r="R31" s="45">
        <f t="shared" si="5"/>
        <v>95.605814739688981</v>
      </c>
      <c r="S31" s="45">
        <v>20</v>
      </c>
      <c r="T31" s="45">
        <v>1656</v>
      </c>
      <c r="U31" s="40">
        <f t="shared" si="8"/>
        <v>82.8</v>
      </c>
      <c r="V31" s="32" t="s">
        <v>24</v>
      </c>
      <c r="W31" s="32" t="s">
        <v>24</v>
      </c>
      <c r="X31" s="32" t="s">
        <v>24</v>
      </c>
      <c r="Y31" s="32" t="s">
        <v>24</v>
      </c>
      <c r="Z31" s="32" t="s">
        <v>24</v>
      </c>
      <c r="AA31" s="32" t="s">
        <v>24</v>
      </c>
      <c r="AB31" s="32" t="s">
        <v>24</v>
      </c>
      <c r="AC31" s="32" t="s">
        <v>24</v>
      </c>
      <c r="AD31" s="32" t="s">
        <v>24</v>
      </c>
      <c r="AE31" s="32" t="s">
        <v>24</v>
      </c>
      <c r="AF31" s="32" t="s">
        <v>24</v>
      </c>
      <c r="AG31" s="32" t="s">
        <v>24</v>
      </c>
      <c r="AH31" s="32" t="s">
        <v>24</v>
      </c>
      <c r="AI31" s="32" t="s">
        <v>24</v>
      </c>
    </row>
    <row r="32" spans="1:35" x14ac:dyDescent="0.25">
      <c r="A32" s="32">
        <v>1960</v>
      </c>
      <c r="B32" s="47">
        <f t="shared" si="6"/>
        <v>-15.935030728709393</v>
      </c>
      <c r="C32" s="47">
        <f t="shared" si="6"/>
        <v>-11.655484676952154</v>
      </c>
      <c r="D32" s="42">
        <f t="shared" si="1"/>
        <v>142.54099216710182</v>
      </c>
      <c r="E32" s="42">
        <f t="shared" si="2"/>
        <v>7.0155257431328444</v>
      </c>
      <c r="F32" s="42">
        <f t="shared" si="7"/>
        <v>-4.84415590046342</v>
      </c>
      <c r="G32" s="48">
        <v>1915</v>
      </c>
      <c r="H32" s="40">
        <v>272966</v>
      </c>
      <c r="I32" s="40">
        <v>2558936.0899449736</v>
      </c>
      <c r="J32" s="40">
        <v>2384951.2166780592</v>
      </c>
      <c r="K32" s="43">
        <f t="shared" si="3"/>
        <v>0.11445349409712779</v>
      </c>
      <c r="L32" s="41">
        <f t="shared" si="0"/>
        <v>6.7991097530949247</v>
      </c>
      <c r="M32" s="44">
        <v>666</v>
      </c>
      <c r="N32" s="45">
        <v>151795</v>
      </c>
      <c r="O32" s="45">
        <f t="shared" si="4"/>
        <v>227.92042042042041</v>
      </c>
      <c r="P32" s="45">
        <v>1226</v>
      </c>
      <c r="Q32" s="46">
        <v>119346</v>
      </c>
      <c r="R32" s="45">
        <f t="shared" si="5"/>
        <v>97.345840130505707</v>
      </c>
      <c r="S32" s="45">
        <v>23</v>
      </c>
      <c r="T32" s="45">
        <v>1825</v>
      </c>
      <c r="U32" s="40">
        <f t="shared" si="8"/>
        <v>79.347826086956516</v>
      </c>
      <c r="V32" s="32" t="s">
        <v>24</v>
      </c>
      <c r="W32" s="32" t="s">
        <v>24</v>
      </c>
      <c r="X32" s="32" t="s">
        <v>24</v>
      </c>
      <c r="Y32" s="32" t="s">
        <v>24</v>
      </c>
      <c r="Z32" s="32" t="s">
        <v>24</v>
      </c>
      <c r="AA32" s="32" t="s">
        <v>24</v>
      </c>
      <c r="AB32" s="32" t="s">
        <v>24</v>
      </c>
      <c r="AC32" s="32" t="s">
        <v>24</v>
      </c>
      <c r="AD32" s="32" t="s">
        <v>24</v>
      </c>
      <c r="AE32" s="32" t="s">
        <v>24</v>
      </c>
      <c r="AF32" s="32" t="s">
        <v>24</v>
      </c>
      <c r="AG32" s="32" t="s">
        <v>24</v>
      </c>
      <c r="AH32" s="32" t="s">
        <v>24</v>
      </c>
      <c r="AI32" s="32" t="s">
        <v>24</v>
      </c>
    </row>
    <row r="33" spans="1:35" x14ac:dyDescent="0.25">
      <c r="A33" s="32">
        <v>1961</v>
      </c>
      <c r="B33" s="47">
        <f t="shared" si="6"/>
        <v>-2.4543080939947783</v>
      </c>
      <c r="C33" s="47">
        <f t="shared" si="6"/>
        <v>-3.5517243905834426</v>
      </c>
      <c r="D33" s="42">
        <f t="shared" si="1"/>
        <v>140.93736616702355</v>
      </c>
      <c r="E33" s="42">
        <f t="shared" si="2"/>
        <v>7.0953504183901757</v>
      </c>
      <c r="F33" s="42">
        <f t="shared" si="7"/>
        <v>1.1378288410596704</v>
      </c>
      <c r="G33" s="48">
        <v>1868</v>
      </c>
      <c r="H33" s="40">
        <v>263271</v>
      </c>
      <c r="I33" s="40">
        <v>2609839.3851627507</v>
      </c>
      <c r="J33" s="40">
        <v>2409697.7922077924</v>
      </c>
      <c r="K33" s="43">
        <f t="shared" si="3"/>
        <v>0.10925477910605053</v>
      </c>
      <c r="L33" s="41">
        <f t="shared" si="0"/>
        <v>7.6687321868459435</v>
      </c>
      <c r="M33" s="44">
        <v>639</v>
      </c>
      <c r="N33" s="45">
        <v>146103</v>
      </c>
      <c r="O33" s="45">
        <f t="shared" si="4"/>
        <v>228.64319248826291</v>
      </c>
      <c r="P33" s="45">
        <v>1207</v>
      </c>
      <c r="Q33" s="46">
        <v>115404</v>
      </c>
      <c r="R33" s="45">
        <f t="shared" si="5"/>
        <v>95.612261806130903</v>
      </c>
      <c r="S33" s="45">
        <v>22</v>
      </c>
      <c r="T33" s="45">
        <v>1764</v>
      </c>
      <c r="U33" s="40">
        <f t="shared" si="8"/>
        <v>80.181818181818187</v>
      </c>
      <c r="V33" s="32" t="s">
        <v>24</v>
      </c>
      <c r="W33" s="32" t="s">
        <v>24</v>
      </c>
      <c r="X33" s="32" t="s">
        <v>24</v>
      </c>
      <c r="Y33" s="32" t="s">
        <v>24</v>
      </c>
      <c r="Z33" s="32" t="s">
        <v>24</v>
      </c>
      <c r="AA33" s="32" t="s">
        <v>24</v>
      </c>
      <c r="AB33" s="32" t="s">
        <v>24</v>
      </c>
      <c r="AC33" s="32" t="s">
        <v>24</v>
      </c>
      <c r="AD33" s="32" t="s">
        <v>24</v>
      </c>
      <c r="AE33" s="32" t="s">
        <v>24</v>
      </c>
      <c r="AF33" s="32" t="s">
        <v>24</v>
      </c>
      <c r="AG33" s="32" t="s">
        <v>24</v>
      </c>
      <c r="AH33" s="32" t="s">
        <v>24</v>
      </c>
      <c r="AI33" s="32" t="s">
        <v>24</v>
      </c>
    </row>
    <row r="34" spans="1:35" x14ac:dyDescent="0.25">
      <c r="A34" s="32">
        <v>1962</v>
      </c>
      <c r="B34" s="47">
        <f t="shared" si="6"/>
        <v>-1.7130620985010707</v>
      </c>
      <c r="C34" s="47">
        <f t="shared" si="6"/>
        <v>-2.1065745942393956</v>
      </c>
      <c r="D34" s="42">
        <f t="shared" si="1"/>
        <v>140.3730936819172</v>
      </c>
      <c r="E34" s="42">
        <f t="shared" si="2"/>
        <v>7.1238723445533036</v>
      </c>
      <c r="F34" s="42">
        <f t="shared" si="7"/>
        <v>0.40198051514415784</v>
      </c>
      <c r="G34" s="48">
        <v>1836</v>
      </c>
      <c r="H34" s="40">
        <v>257725</v>
      </c>
      <c r="I34" s="40">
        <v>2660018.4717032332</v>
      </c>
      <c r="J34" s="40">
        <v>2459190.9432672588</v>
      </c>
      <c r="K34" s="43">
        <f t="shared" si="3"/>
        <v>0.10480072753423079</v>
      </c>
      <c r="L34" s="41">
        <f t="shared" ref="L34:L65" si="9">100-((J34*100)/I34)</f>
        <v>7.5498546559860102</v>
      </c>
      <c r="M34" s="44">
        <v>627</v>
      </c>
      <c r="N34" s="45">
        <v>143346</v>
      </c>
      <c r="O34" s="45">
        <f t="shared" si="4"/>
        <v>228.62200956937798</v>
      </c>
      <c r="P34" s="45">
        <v>1186</v>
      </c>
      <c r="Q34" s="46">
        <v>112695</v>
      </c>
      <c r="R34" s="45">
        <f t="shared" si="5"/>
        <v>95.021079258010118</v>
      </c>
      <c r="S34" s="45">
        <v>23</v>
      </c>
      <c r="T34" s="45">
        <v>1684</v>
      </c>
      <c r="U34" s="40">
        <f t="shared" si="8"/>
        <v>73.217391304347828</v>
      </c>
      <c r="V34" s="32" t="s">
        <v>24</v>
      </c>
      <c r="W34" s="32" t="s">
        <v>24</v>
      </c>
      <c r="X34" s="32" t="s">
        <v>24</v>
      </c>
      <c r="Y34" s="32" t="s">
        <v>24</v>
      </c>
      <c r="Z34" s="32" t="s">
        <v>24</v>
      </c>
      <c r="AA34" s="32" t="s">
        <v>24</v>
      </c>
      <c r="AB34" s="32" t="s">
        <v>24</v>
      </c>
      <c r="AC34" s="32" t="s">
        <v>24</v>
      </c>
      <c r="AD34" s="32" t="s">
        <v>24</v>
      </c>
      <c r="AE34" s="32" t="s">
        <v>24</v>
      </c>
      <c r="AF34" s="32" t="s">
        <v>24</v>
      </c>
      <c r="AG34" s="32" t="s">
        <v>24</v>
      </c>
      <c r="AH34" s="32" t="s">
        <v>24</v>
      </c>
      <c r="AI34" s="32" t="s">
        <v>24</v>
      </c>
    </row>
    <row r="35" spans="1:35" x14ac:dyDescent="0.25">
      <c r="A35" s="32">
        <v>1963</v>
      </c>
      <c r="B35" s="47">
        <f t="shared" si="6"/>
        <v>2.1241830065359477</v>
      </c>
      <c r="C35" s="47">
        <f t="shared" si="6"/>
        <v>4.000388010476283</v>
      </c>
      <c r="D35" s="42">
        <f t="shared" si="1"/>
        <v>142.952</v>
      </c>
      <c r="E35" s="42">
        <f t="shared" si="2"/>
        <v>6.9953550842240757</v>
      </c>
      <c r="F35" s="42">
        <f t="shared" si="7"/>
        <v>-1.8040365423938054</v>
      </c>
      <c r="G35" s="48">
        <v>1875</v>
      </c>
      <c r="H35" s="40">
        <v>268035</v>
      </c>
      <c r="I35" s="40">
        <v>2709478.5151062021</v>
      </c>
      <c r="J35" s="40">
        <v>2515901.8455228982</v>
      </c>
      <c r="K35" s="43">
        <f t="shared" si="3"/>
        <v>0.10653635016682947</v>
      </c>
      <c r="L35" s="41">
        <f t="shared" si="9"/>
        <v>7.1444253388263661</v>
      </c>
      <c r="M35" s="44">
        <v>627</v>
      </c>
      <c r="N35" s="45">
        <v>145115</v>
      </c>
      <c r="O35" s="45">
        <f t="shared" si="4"/>
        <v>231.4433811802233</v>
      </c>
      <c r="P35" s="45">
        <v>1225</v>
      </c>
      <c r="Q35" s="46">
        <v>121217</v>
      </c>
      <c r="R35" s="45">
        <f t="shared" si="5"/>
        <v>98.952653061224495</v>
      </c>
      <c r="S35" s="45">
        <v>23</v>
      </c>
      <c r="T35" s="45">
        <v>1703</v>
      </c>
      <c r="U35" s="40">
        <f t="shared" si="8"/>
        <v>74.043478260869563</v>
      </c>
      <c r="V35" s="32" t="s">
        <v>24</v>
      </c>
      <c r="W35" s="32" t="s">
        <v>24</v>
      </c>
      <c r="X35" s="32" t="s">
        <v>24</v>
      </c>
      <c r="Y35" s="32" t="s">
        <v>24</v>
      </c>
      <c r="Z35" s="32" t="s">
        <v>24</v>
      </c>
      <c r="AA35" s="32" t="s">
        <v>24</v>
      </c>
      <c r="AB35" s="32" t="s">
        <v>24</v>
      </c>
      <c r="AC35" s="32" t="s">
        <v>24</v>
      </c>
      <c r="AD35" s="32" t="s">
        <v>24</v>
      </c>
      <c r="AE35" s="32" t="s">
        <v>24</v>
      </c>
      <c r="AF35" s="32" t="s">
        <v>24</v>
      </c>
      <c r="AG35" s="32" t="s">
        <v>24</v>
      </c>
      <c r="AH35" s="32" t="s">
        <v>24</v>
      </c>
      <c r="AI35" s="32" t="s">
        <v>24</v>
      </c>
    </row>
    <row r="36" spans="1:35" x14ac:dyDescent="0.25">
      <c r="A36" s="32">
        <v>1964</v>
      </c>
      <c r="B36" s="47">
        <f t="shared" si="6"/>
        <v>1.5466666666666666</v>
      </c>
      <c r="C36" s="47">
        <f t="shared" si="6"/>
        <v>4.0834219411644002</v>
      </c>
      <c r="D36" s="42">
        <f t="shared" si="1"/>
        <v>146.52310924369749</v>
      </c>
      <c r="E36" s="42">
        <f t="shared" si="2"/>
        <v>6.8248619972757902</v>
      </c>
      <c r="F36" s="42">
        <f t="shared" si="7"/>
        <v>-2.4372327765431301</v>
      </c>
      <c r="G36" s="48">
        <v>1904</v>
      </c>
      <c r="H36" s="40">
        <v>278980</v>
      </c>
      <c r="I36" s="40">
        <v>2758543.9112699032</v>
      </c>
      <c r="J36" s="40">
        <v>2574674.962406015</v>
      </c>
      <c r="K36" s="43">
        <f t="shared" ref="K36:K67" si="10">H36/J36</f>
        <v>0.10835542508219959</v>
      </c>
      <c r="L36" s="41">
        <f t="shared" si="9"/>
        <v>6.6654349097978809</v>
      </c>
      <c r="M36" s="44">
        <v>644</v>
      </c>
      <c r="N36" s="45">
        <v>148368</v>
      </c>
      <c r="O36" s="45">
        <f t="shared" si="4"/>
        <v>230.38509316770185</v>
      </c>
      <c r="P36" s="45">
        <v>1236</v>
      </c>
      <c r="Q36" s="46">
        <v>128960</v>
      </c>
      <c r="R36" s="45">
        <f t="shared" si="5"/>
        <v>104.33656957928802</v>
      </c>
      <c r="S36" s="45">
        <v>24</v>
      </c>
      <c r="T36" s="45">
        <v>1652</v>
      </c>
      <c r="U36" s="40">
        <f t="shared" si="8"/>
        <v>68.833333333333329</v>
      </c>
      <c r="V36" s="32" t="s">
        <v>24</v>
      </c>
      <c r="W36" s="32" t="s">
        <v>24</v>
      </c>
      <c r="X36" s="32" t="s">
        <v>24</v>
      </c>
      <c r="Y36" s="32" t="s">
        <v>24</v>
      </c>
      <c r="Z36" s="32" t="s">
        <v>24</v>
      </c>
      <c r="AA36" s="32" t="s">
        <v>24</v>
      </c>
      <c r="AB36" s="32" t="s">
        <v>24</v>
      </c>
      <c r="AC36" s="32" t="s">
        <v>24</v>
      </c>
      <c r="AD36" s="32" t="s">
        <v>24</v>
      </c>
      <c r="AE36" s="32" t="s">
        <v>24</v>
      </c>
      <c r="AF36" s="32" t="s">
        <v>24</v>
      </c>
      <c r="AG36" s="32" t="s">
        <v>24</v>
      </c>
      <c r="AH36" s="32" t="s">
        <v>24</v>
      </c>
      <c r="AI36" s="32" t="s">
        <v>24</v>
      </c>
    </row>
    <row r="37" spans="1:35" x14ac:dyDescent="0.25">
      <c r="A37" s="32">
        <v>1965</v>
      </c>
      <c r="B37" s="47">
        <f t="shared" si="6"/>
        <v>8.1407563025210088</v>
      </c>
      <c r="C37" s="47">
        <f t="shared" si="6"/>
        <v>8.4217506631299734</v>
      </c>
      <c r="D37" s="42">
        <f t="shared" si="1"/>
        <v>146.90383681398737</v>
      </c>
      <c r="E37" s="42">
        <f t="shared" si="2"/>
        <v>6.8071741466236881</v>
      </c>
      <c r="F37" s="42">
        <f t="shared" si="7"/>
        <v>-0.25916788733841617</v>
      </c>
      <c r="G37" s="40">
        <v>2059</v>
      </c>
      <c r="H37" s="40">
        <v>302475</v>
      </c>
      <c r="I37" s="40">
        <v>2806596.8616365306</v>
      </c>
      <c r="J37" s="40">
        <v>2636541.4012303487</v>
      </c>
      <c r="K37" s="43">
        <f t="shared" si="10"/>
        <v>0.11472416092493343</v>
      </c>
      <c r="L37" s="41">
        <f t="shared" si="9"/>
        <v>6.059133847496085</v>
      </c>
      <c r="M37" s="44">
        <v>695</v>
      </c>
      <c r="N37" s="45">
        <v>157507</v>
      </c>
      <c r="O37" s="45">
        <f t="shared" si="4"/>
        <v>226.62877697841728</v>
      </c>
      <c r="P37" s="45">
        <v>1331</v>
      </c>
      <c r="Q37" s="46">
        <v>142842</v>
      </c>
      <c r="R37" s="45">
        <f t="shared" si="5"/>
        <v>107.31930879038318</v>
      </c>
      <c r="S37" s="45">
        <v>33</v>
      </c>
      <c r="T37" s="45">
        <v>2126</v>
      </c>
      <c r="U37" s="40">
        <f t="shared" si="8"/>
        <v>64.424242424242422</v>
      </c>
      <c r="V37" s="32" t="s">
        <v>24</v>
      </c>
      <c r="W37" s="32" t="s">
        <v>24</v>
      </c>
      <c r="X37" s="32" t="s">
        <v>24</v>
      </c>
      <c r="Y37" s="32" t="s">
        <v>24</v>
      </c>
      <c r="Z37" s="32" t="s">
        <v>24</v>
      </c>
      <c r="AA37" s="32" t="s">
        <v>24</v>
      </c>
      <c r="AB37" s="32" t="s">
        <v>24</v>
      </c>
      <c r="AC37" s="32" t="s">
        <v>24</v>
      </c>
      <c r="AD37" s="32" t="s">
        <v>24</v>
      </c>
      <c r="AE37" s="32" t="s">
        <v>24</v>
      </c>
      <c r="AF37" s="32" t="s">
        <v>24</v>
      </c>
      <c r="AG37" s="32" t="s">
        <v>24</v>
      </c>
      <c r="AH37" s="32" t="s">
        <v>24</v>
      </c>
      <c r="AI37" s="32" t="s">
        <v>24</v>
      </c>
    </row>
    <row r="38" spans="1:35" x14ac:dyDescent="0.25">
      <c r="A38" s="32">
        <v>1966</v>
      </c>
      <c r="B38" s="47">
        <f t="shared" ref="B38:C69" si="11">((G38-G37)/G37)*100</f>
        <v>39.970859640602235</v>
      </c>
      <c r="C38" s="47">
        <f t="shared" si="11"/>
        <v>22.161170344656583</v>
      </c>
      <c r="D38" s="42">
        <f t="shared" si="1"/>
        <v>128.2120055517002</v>
      </c>
      <c r="E38" s="42">
        <f t="shared" si="2"/>
        <v>7.7995816046786661</v>
      </c>
      <c r="F38" s="42">
        <f t="shared" si="7"/>
        <v>14.578846327109249</v>
      </c>
      <c r="G38" s="40">
        <v>2882</v>
      </c>
      <c r="H38" s="40">
        <v>369507</v>
      </c>
      <c r="I38" s="40">
        <v>2848770.3946244367</v>
      </c>
      <c r="J38" s="40">
        <v>2685003.4449760765</v>
      </c>
      <c r="K38" s="43">
        <f t="shared" si="10"/>
        <v>0.13761881784225879</v>
      </c>
      <c r="L38" s="41">
        <f t="shared" si="9"/>
        <v>5.748688976738336</v>
      </c>
      <c r="M38" s="44">
        <v>986</v>
      </c>
      <c r="N38" s="45">
        <v>177559</v>
      </c>
      <c r="O38" s="45">
        <f t="shared" si="4"/>
        <v>180.08012170385396</v>
      </c>
      <c r="P38" s="45">
        <v>1695</v>
      </c>
      <c r="Q38" s="46">
        <v>180803</v>
      </c>
      <c r="R38" s="45">
        <f t="shared" si="5"/>
        <v>106.6684365781711</v>
      </c>
      <c r="S38" s="45">
        <v>201</v>
      </c>
      <c r="T38" s="45">
        <v>11145</v>
      </c>
      <c r="U38" s="40">
        <f t="shared" si="8"/>
        <v>55.447761194029852</v>
      </c>
      <c r="V38" s="32" t="s">
        <v>24</v>
      </c>
      <c r="W38" s="32" t="s">
        <v>24</v>
      </c>
      <c r="X38" s="32" t="s">
        <v>24</v>
      </c>
      <c r="Y38" s="32" t="s">
        <v>24</v>
      </c>
      <c r="Z38" s="32" t="s">
        <v>24</v>
      </c>
      <c r="AA38" s="32" t="s">
        <v>24</v>
      </c>
      <c r="AB38" s="32" t="s">
        <v>24</v>
      </c>
      <c r="AC38" s="32" t="s">
        <v>24</v>
      </c>
      <c r="AD38" s="32" t="s">
        <v>24</v>
      </c>
      <c r="AE38" s="32" t="s">
        <v>24</v>
      </c>
      <c r="AF38" s="32" t="s">
        <v>24</v>
      </c>
      <c r="AG38" s="32" t="s">
        <v>24</v>
      </c>
      <c r="AH38" s="32" t="s">
        <v>24</v>
      </c>
      <c r="AI38" s="32" t="s">
        <v>24</v>
      </c>
    </row>
    <row r="39" spans="1:35" x14ac:dyDescent="0.25">
      <c r="A39" s="32">
        <v>1967</v>
      </c>
      <c r="B39" s="47">
        <f t="shared" si="11"/>
        <v>18.875780707841777</v>
      </c>
      <c r="C39" s="47">
        <f t="shared" si="11"/>
        <v>19.794753550000404</v>
      </c>
      <c r="D39" s="42">
        <f t="shared" si="1"/>
        <v>129.20315236427319</v>
      </c>
      <c r="E39" s="42">
        <f t="shared" si="2"/>
        <v>7.7397492375465937</v>
      </c>
      <c r="F39" s="42">
        <f t="shared" si="7"/>
        <v>-0.76712277869086332</v>
      </c>
      <c r="G39" s="40">
        <v>3426</v>
      </c>
      <c r="H39" s="40">
        <v>442650</v>
      </c>
      <c r="I39" s="40">
        <v>2890318.8972988427</v>
      </c>
      <c r="J39" s="40">
        <v>2764398.7081339713</v>
      </c>
      <c r="K39" s="43">
        <f t="shared" si="10"/>
        <v>0.16012523761407713</v>
      </c>
      <c r="L39" s="41">
        <f t="shared" si="9"/>
        <v>4.3566192395777108</v>
      </c>
      <c r="M39" s="44">
        <v>1181</v>
      </c>
      <c r="N39" s="45">
        <v>189331</v>
      </c>
      <c r="O39" s="45">
        <f t="shared" si="4"/>
        <v>160.31414055884844</v>
      </c>
      <c r="P39" s="45">
        <v>1972</v>
      </c>
      <c r="Q39" s="46">
        <v>201529</v>
      </c>
      <c r="R39" s="45">
        <f t="shared" si="5"/>
        <v>102.19523326572008</v>
      </c>
      <c r="S39" s="45">
        <v>273</v>
      </c>
      <c r="T39" s="45">
        <v>51790</v>
      </c>
      <c r="U39" s="40">
        <f t="shared" si="8"/>
        <v>189.70695970695971</v>
      </c>
      <c r="V39" s="32" t="s">
        <v>24</v>
      </c>
      <c r="W39" s="32" t="s">
        <v>24</v>
      </c>
      <c r="X39" s="32" t="s">
        <v>24</v>
      </c>
      <c r="Y39" s="32" t="s">
        <v>24</v>
      </c>
      <c r="Z39" s="32" t="s">
        <v>24</v>
      </c>
      <c r="AA39" s="32" t="s">
        <v>24</v>
      </c>
      <c r="AB39" s="32" t="s">
        <v>24</v>
      </c>
      <c r="AC39" s="32" t="s">
        <v>24</v>
      </c>
      <c r="AD39" s="32" t="s">
        <v>24</v>
      </c>
      <c r="AE39" s="32" t="s">
        <v>24</v>
      </c>
      <c r="AF39" s="32" t="s">
        <v>24</v>
      </c>
      <c r="AG39" s="32" t="s">
        <v>24</v>
      </c>
      <c r="AH39" s="32" t="s">
        <v>24</v>
      </c>
      <c r="AI39" s="32" t="s">
        <v>24</v>
      </c>
    </row>
    <row r="40" spans="1:35" x14ac:dyDescent="0.25">
      <c r="A40" s="32">
        <v>1968</v>
      </c>
      <c r="B40" s="47">
        <f t="shared" si="11"/>
        <v>13.514302393461763</v>
      </c>
      <c r="C40" s="47">
        <f t="shared" si="11"/>
        <v>13.057042810346775</v>
      </c>
      <c r="D40" s="42">
        <f t="shared" si="1"/>
        <v>128.68269478014915</v>
      </c>
      <c r="E40" s="42">
        <f t="shared" si="2"/>
        <v>7.7710526789050585</v>
      </c>
      <c r="F40" s="42">
        <f t="shared" si="7"/>
        <v>0.40445033033638123</v>
      </c>
      <c r="G40" s="40">
        <v>3889</v>
      </c>
      <c r="H40" s="40">
        <v>500447</v>
      </c>
      <c r="I40" s="40">
        <v>2931249.6014154423</v>
      </c>
      <c r="J40" s="40">
        <v>2798425.2494873544</v>
      </c>
      <c r="K40" s="43">
        <f t="shared" si="10"/>
        <v>0.17883164829636855</v>
      </c>
      <c r="L40" s="41">
        <f t="shared" si="9"/>
        <v>4.5313217906775947</v>
      </c>
      <c r="M40" s="44">
        <v>1298</v>
      </c>
      <c r="N40" s="45">
        <v>193162</v>
      </c>
      <c r="O40" s="45">
        <f t="shared" si="4"/>
        <v>148.81510015408321</v>
      </c>
      <c r="P40" s="45">
        <v>2219</v>
      </c>
      <c r="Q40" s="46">
        <v>230007</v>
      </c>
      <c r="R40" s="45">
        <f t="shared" si="5"/>
        <v>103.65344749887336</v>
      </c>
      <c r="S40" s="45">
        <v>372</v>
      </c>
      <c r="T40" s="45">
        <v>77278</v>
      </c>
      <c r="U40" s="40">
        <f t="shared" si="8"/>
        <v>207.73655913978496</v>
      </c>
      <c r="V40" s="32" t="s">
        <v>24</v>
      </c>
      <c r="W40" s="32" t="s">
        <v>24</v>
      </c>
      <c r="X40" s="32" t="s">
        <v>24</v>
      </c>
      <c r="Y40" s="32" t="s">
        <v>24</v>
      </c>
      <c r="Z40" s="32" t="s">
        <v>24</v>
      </c>
      <c r="AA40" s="32" t="s">
        <v>24</v>
      </c>
      <c r="AB40" s="32" t="s">
        <v>24</v>
      </c>
      <c r="AC40" s="32" t="s">
        <v>24</v>
      </c>
      <c r="AD40" s="32" t="s">
        <v>24</v>
      </c>
      <c r="AE40" s="32" t="s">
        <v>24</v>
      </c>
      <c r="AF40" s="32" t="s">
        <v>24</v>
      </c>
      <c r="AG40" s="32" t="s">
        <v>24</v>
      </c>
      <c r="AH40" s="32" t="s">
        <v>24</v>
      </c>
      <c r="AI40" s="32" t="s">
        <v>24</v>
      </c>
    </row>
    <row r="41" spans="1:35" x14ac:dyDescent="0.25">
      <c r="A41" s="32">
        <v>1969</v>
      </c>
      <c r="B41" s="47">
        <f t="shared" si="11"/>
        <v>8.7168938030341998</v>
      </c>
      <c r="C41" s="47">
        <f t="shared" si="11"/>
        <v>8.2965828549276956</v>
      </c>
      <c r="D41" s="42">
        <f t="shared" si="1"/>
        <v>128.18519394512771</v>
      </c>
      <c r="E41" s="42">
        <f t="shared" si="2"/>
        <v>7.8012129889827238</v>
      </c>
      <c r="F41" s="42">
        <f t="shared" si="7"/>
        <v>0.38811099761988588</v>
      </c>
      <c r="G41" s="40">
        <v>4228</v>
      </c>
      <c r="H41" s="40">
        <v>541967</v>
      </c>
      <c r="I41" s="40">
        <v>2971568.7056219731</v>
      </c>
      <c r="J41" s="40">
        <v>2819047.395762132</v>
      </c>
      <c r="K41" s="43">
        <f t="shared" si="10"/>
        <v>0.19225182265993038</v>
      </c>
      <c r="L41" s="41">
        <f t="shared" si="9"/>
        <v>5.1326866369026902</v>
      </c>
      <c r="M41" s="44">
        <v>1375</v>
      </c>
      <c r="N41" s="45">
        <v>196833</v>
      </c>
      <c r="O41" s="45">
        <f t="shared" si="4"/>
        <v>143.15127272727273</v>
      </c>
      <c r="P41" s="45">
        <v>2421</v>
      </c>
      <c r="Q41" s="46">
        <v>250643</v>
      </c>
      <c r="R41" s="45">
        <f t="shared" si="5"/>
        <v>103.52870714580752</v>
      </c>
      <c r="S41" s="45">
        <v>432</v>
      </c>
      <c r="T41" s="45">
        <v>94486</v>
      </c>
      <c r="U41" s="40">
        <f t="shared" si="8"/>
        <v>218.71759259259258</v>
      </c>
      <c r="V41" s="32" t="s">
        <v>24</v>
      </c>
      <c r="W41" s="32" t="s">
        <v>24</v>
      </c>
      <c r="X41" s="32" t="s">
        <v>24</v>
      </c>
      <c r="Y41" s="32" t="s">
        <v>24</v>
      </c>
      <c r="Z41" s="32" t="s">
        <v>24</v>
      </c>
      <c r="AA41" s="32" t="s">
        <v>24</v>
      </c>
      <c r="AB41" s="32" t="s">
        <v>24</v>
      </c>
      <c r="AC41" s="32" t="s">
        <v>24</v>
      </c>
      <c r="AD41" s="32" t="s">
        <v>24</v>
      </c>
      <c r="AE41" s="32" t="s">
        <v>24</v>
      </c>
      <c r="AF41" s="32" t="s">
        <v>24</v>
      </c>
      <c r="AG41" s="32" t="s">
        <v>24</v>
      </c>
      <c r="AH41" s="32" t="s">
        <v>24</v>
      </c>
      <c r="AI41" s="32" t="s">
        <v>24</v>
      </c>
    </row>
    <row r="42" spans="1:35" x14ac:dyDescent="0.25">
      <c r="A42" s="32">
        <v>1970</v>
      </c>
      <c r="B42" s="47">
        <f t="shared" si="11"/>
        <v>12.535477767265846</v>
      </c>
      <c r="C42" s="47">
        <f t="shared" si="11"/>
        <v>15.947280923008227</v>
      </c>
      <c r="D42" s="42">
        <f t="shared" si="1"/>
        <v>132.07145859604876</v>
      </c>
      <c r="E42" s="42">
        <f t="shared" si="2"/>
        <v>7.5716586356374007</v>
      </c>
      <c r="F42" s="42">
        <f t="shared" si="7"/>
        <v>-2.9425469304518614</v>
      </c>
      <c r="G42" s="49">
        <v>4758</v>
      </c>
      <c r="H42" s="40">
        <v>628396</v>
      </c>
      <c r="I42" s="40">
        <v>3011282.4085661722</v>
      </c>
      <c r="J42" s="40">
        <v>2828327.3615857819</v>
      </c>
      <c r="K42" s="43">
        <f t="shared" si="10"/>
        <v>0.22217937305802959</v>
      </c>
      <c r="L42" s="41">
        <f t="shared" si="9"/>
        <v>6.0756522357364844</v>
      </c>
      <c r="M42" s="44">
        <v>1448</v>
      </c>
      <c r="N42" s="45">
        <v>198425</v>
      </c>
      <c r="O42" s="45">
        <f t="shared" si="4"/>
        <v>137.03383977900552</v>
      </c>
      <c r="P42" s="45">
        <v>2536</v>
      </c>
      <c r="Q42" s="46">
        <v>277827</v>
      </c>
      <c r="R42" s="45">
        <f t="shared" si="5"/>
        <v>109.5532334384858</v>
      </c>
      <c r="S42" s="45">
        <v>774</v>
      </c>
      <c r="T42" s="45">
        <v>154144</v>
      </c>
      <c r="U42" s="40">
        <f t="shared" si="8"/>
        <v>199.15245478036175</v>
      </c>
      <c r="V42" s="32" t="s">
        <v>24</v>
      </c>
      <c r="W42" s="32" t="s">
        <v>24</v>
      </c>
      <c r="X42" s="32" t="s">
        <v>24</v>
      </c>
      <c r="Y42" s="32" t="s">
        <v>24</v>
      </c>
      <c r="Z42" s="32" t="s">
        <v>24</v>
      </c>
      <c r="AA42" s="32" t="s">
        <v>24</v>
      </c>
      <c r="AB42" s="32" t="s">
        <v>24</v>
      </c>
      <c r="AC42" s="32" t="s">
        <v>24</v>
      </c>
      <c r="AD42" s="32" t="s">
        <v>24</v>
      </c>
      <c r="AE42" s="32" t="s">
        <v>24</v>
      </c>
      <c r="AF42" s="32" t="s">
        <v>24</v>
      </c>
      <c r="AG42" s="32" t="s">
        <v>24</v>
      </c>
      <c r="AH42" s="32" t="s">
        <v>24</v>
      </c>
      <c r="AI42" s="32" t="s">
        <v>24</v>
      </c>
    </row>
    <row r="43" spans="1:35" x14ac:dyDescent="0.25">
      <c r="A43" s="32">
        <v>1971</v>
      </c>
      <c r="B43" s="47">
        <f t="shared" si="11"/>
        <v>13.514081546868431</v>
      </c>
      <c r="C43" s="47">
        <f t="shared" si="11"/>
        <v>25.656592339862129</v>
      </c>
      <c r="D43" s="42">
        <f t="shared" si="1"/>
        <v>146.19903721533049</v>
      </c>
      <c r="E43" s="42">
        <f t="shared" si="2"/>
        <v>6.8399903244721196</v>
      </c>
      <c r="F43" s="42">
        <f t="shared" si="7"/>
        <v>-9.6632501064106346</v>
      </c>
      <c r="G43" s="49">
        <v>5401</v>
      </c>
      <c r="H43" s="40">
        <v>789621</v>
      </c>
      <c r="I43" s="40">
        <v>3082995.5973456413</v>
      </c>
      <c r="J43" s="40">
        <v>2917002.5905673266</v>
      </c>
      <c r="K43" s="43">
        <f t="shared" si="10"/>
        <v>0.27069602288094879</v>
      </c>
      <c r="L43" s="41">
        <f t="shared" si="9"/>
        <v>5.384146734469212</v>
      </c>
      <c r="M43" s="44">
        <v>1606</v>
      </c>
      <c r="N43" s="45">
        <v>210473</v>
      </c>
      <c r="O43" s="45">
        <f t="shared" si="4"/>
        <v>131.05417185554171</v>
      </c>
      <c r="P43" s="45">
        <v>2845</v>
      </c>
      <c r="Q43" s="46">
        <v>334802</v>
      </c>
      <c r="R43" s="45">
        <f t="shared" si="5"/>
        <v>117.68084358523726</v>
      </c>
      <c r="S43" s="45">
        <v>950</v>
      </c>
      <c r="T43" s="45">
        <v>244346</v>
      </c>
      <c r="U43" s="40">
        <f t="shared" si="8"/>
        <v>257.20631578947371</v>
      </c>
      <c r="V43" s="32" t="s">
        <v>24</v>
      </c>
      <c r="W43" s="32" t="s">
        <v>24</v>
      </c>
      <c r="X43" s="32" t="s">
        <v>24</v>
      </c>
      <c r="Y43" s="32" t="s">
        <v>24</v>
      </c>
      <c r="Z43" s="32" t="s">
        <v>24</v>
      </c>
      <c r="AA43" s="32" t="s">
        <v>24</v>
      </c>
      <c r="AB43" s="32" t="s">
        <v>24</v>
      </c>
      <c r="AC43" s="32" t="s">
        <v>24</v>
      </c>
      <c r="AD43" s="32" t="s">
        <v>24</v>
      </c>
      <c r="AE43" s="32" t="s">
        <v>24</v>
      </c>
      <c r="AF43" s="32" t="s">
        <v>24</v>
      </c>
      <c r="AG43" s="32" t="s">
        <v>24</v>
      </c>
      <c r="AH43" s="32" t="s">
        <v>24</v>
      </c>
      <c r="AI43" s="32" t="s">
        <v>24</v>
      </c>
    </row>
    <row r="44" spans="1:35" x14ac:dyDescent="0.25">
      <c r="A44" s="32">
        <v>1972</v>
      </c>
      <c r="B44" s="47">
        <f t="shared" si="11"/>
        <v>17.126458063321607</v>
      </c>
      <c r="C44" s="47">
        <f t="shared" si="11"/>
        <v>11.849608862986166</v>
      </c>
      <c r="D44" s="42">
        <f t="shared" si="1"/>
        <v>139.61239329750236</v>
      </c>
      <c r="E44" s="42">
        <f t="shared" si="2"/>
        <v>7.1626878988392058</v>
      </c>
      <c r="F44" s="42">
        <f t="shared" si="7"/>
        <v>4.7178074684190507</v>
      </c>
      <c r="G44" s="49">
        <v>6326</v>
      </c>
      <c r="H44" s="40">
        <v>883188</v>
      </c>
      <c r="I44" s="40">
        <v>3155607.5900470028</v>
      </c>
      <c r="J44" s="40">
        <v>3023206.643882433</v>
      </c>
      <c r="K44" s="43">
        <f t="shared" si="10"/>
        <v>0.29213616667162418</v>
      </c>
      <c r="L44" s="41">
        <f t="shared" si="9"/>
        <v>4.1957354451222386</v>
      </c>
      <c r="M44" s="44">
        <v>1782</v>
      </c>
      <c r="N44" s="45">
        <v>223781</v>
      </c>
      <c r="O44" s="45">
        <f t="shared" si="4"/>
        <v>125.57856341189675</v>
      </c>
      <c r="P44" s="45">
        <v>3484</v>
      </c>
      <c r="Q44" s="46">
        <v>418096</v>
      </c>
      <c r="R44" s="45">
        <f t="shared" si="5"/>
        <v>120.00459242250287</v>
      </c>
      <c r="S44" s="45">
        <v>1060</v>
      </c>
      <c r="T44" s="45">
        <v>241311</v>
      </c>
      <c r="U44" s="40">
        <f t="shared" si="8"/>
        <v>227.65188679245284</v>
      </c>
      <c r="V44" s="32" t="s">
        <v>24</v>
      </c>
      <c r="W44" s="32" t="s">
        <v>24</v>
      </c>
      <c r="X44" s="32" t="s">
        <v>24</v>
      </c>
      <c r="Y44" s="32" t="s">
        <v>24</v>
      </c>
      <c r="Z44" s="32" t="s">
        <v>24</v>
      </c>
      <c r="AA44" s="32" t="s">
        <v>24</v>
      </c>
      <c r="AB44" s="32" t="s">
        <v>24</v>
      </c>
      <c r="AC44" s="32" t="s">
        <v>24</v>
      </c>
      <c r="AD44" s="32" t="s">
        <v>24</v>
      </c>
      <c r="AE44" s="32" t="s">
        <v>24</v>
      </c>
      <c r="AF44" s="32" t="s">
        <v>24</v>
      </c>
      <c r="AG44" s="32" t="s">
        <v>24</v>
      </c>
      <c r="AH44" s="32" t="s">
        <v>24</v>
      </c>
      <c r="AI44" s="32" t="s">
        <v>24</v>
      </c>
    </row>
    <row r="45" spans="1:35" x14ac:dyDescent="0.25">
      <c r="A45" s="32">
        <v>1973</v>
      </c>
      <c r="B45" s="47">
        <f t="shared" si="11"/>
        <v>5.785646538096743</v>
      </c>
      <c r="C45" s="47">
        <f t="shared" si="11"/>
        <v>6.3554984895628106</v>
      </c>
      <c r="D45" s="42">
        <f t="shared" si="1"/>
        <v>140.36446503287507</v>
      </c>
      <c r="E45" s="42">
        <f t="shared" si="2"/>
        <v>7.1243102715903754</v>
      </c>
      <c r="F45" s="42">
        <f t="shared" si="7"/>
        <v>-0.53579923892886405</v>
      </c>
      <c r="G45" s="40">
        <v>6692</v>
      </c>
      <c r="H45" s="40">
        <v>939319</v>
      </c>
      <c r="I45" s="40">
        <v>3229487.2062106184</v>
      </c>
      <c r="J45" s="40">
        <v>3068575.3656869442</v>
      </c>
      <c r="K45" s="43">
        <f t="shared" si="10"/>
        <v>0.30610915100979441</v>
      </c>
      <c r="L45" s="41">
        <f t="shared" si="9"/>
        <v>4.9825817614085963</v>
      </c>
      <c r="M45" s="44">
        <v>1841</v>
      </c>
      <c r="N45" s="45">
        <v>227786</v>
      </c>
      <c r="O45" s="45">
        <f t="shared" si="4"/>
        <v>123.729494839761</v>
      </c>
      <c r="P45" s="45">
        <v>3733</v>
      </c>
      <c r="Q45" s="46">
        <v>460793</v>
      </c>
      <c r="R45" s="45">
        <f t="shared" si="5"/>
        <v>123.4377176533619</v>
      </c>
      <c r="S45" s="45">
        <v>1118</v>
      </c>
      <c r="T45" s="45">
        <v>250740</v>
      </c>
      <c r="U45" s="40">
        <f t="shared" si="8"/>
        <v>224.27549194991056</v>
      </c>
      <c r="V45" s="32" t="s">
        <v>24</v>
      </c>
      <c r="W45" s="32" t="s">
        <v>24</v>
      </c>
      <c r="X45" s="32" t="s">
        <v>24</v>
      </c>
      <c r="Y45" s="32" t="s">
        <v>24</v>
      </c>
      <c r="Z45" s="32" t="s">
        <v>24</v>
      </c>
      <c r="AA45" s="32" t="s">
        <v>24</v>
      </c>
      <c r="AB45" s="32" t="s">
        <v>24</v>
      </c>
      <c r="AC45" s="32" t="s">
        <v>24</v>
      </c>
      <c r="AD45" s="32" t="s">
        <v>24</v>
      </c>
      <c r="AE45" s="32" t="s">
        <v>24</v>
      </c>
      <c r="AF45" s="32" t="s">
        <v>24</v>
      </c>
      <c r="AG45" s="32" t="s">
        <v>24</v>
      </c>
      <c r="AH45" s="32" t="s">
        <v>24</v>
      </c>
      <c r="AI45" s="32" t="s">
        <v>24</v>
      </c>
    </row>
    <row r="46" spans="1:35" x14ac:dyDescent="0.25">
      <c r="A46" s="32">
        <v>1974</v>
      </c>
      <c r="B46" s="47">
        <f t="shared" si="11"/>
        <v>5.6335923490735205</v>
      </c>
      <c r="C46" s="47">
        <f t="shared" si="11"/>
        <v>0.82762086149646719</v>
      </c>
      <c r="D46" s="42">
        <f t="shared" si="1"/>
        <v>133.97835620314046</v>
      </c>
      <c r="E46" s="42">
        <f t="shared" si="2"/>
        <v>7.4638921415320354</v>
      </c>
      <c r="F46" s="42">
        <f t="shared" si="7"/>
        <v>4.7665227509224461</v>
      </c>
      <c r="G46" s="40">
        <v>7069</v>
      </c>
      <c r="H46" s="40">
        <v>947093</v>
      </c>
      <c r="I46" s="40">
        <v>3303950.5283694859</v>
      </c>
      <c r="J46" s="40">
        <v>2997428.9610389606</v>
      </c>
      <c r="K46" s="43">
        <f t="shared" si="10"/>
        <v>0.3159684557367195</v>
      </c>
      <c r="L46" s="41">
        <f t="shared" si="9"/>
        <v>9.2774260600625524</v>
      </c>
      <c r="M46" s="44">
        <v>1900</v>
      </c>
      <c r="N46" s="45">
        <v>219602</v>
      </c>
      <c r="O46" s="45">
        <f t="shared" si="4"/>
        <v>115.58</v>
      </c>
      <c r="P46" s="45">
        <v>4040</v>
      </c>
      <c r="Q46" s="46">
        <v>466712</v>
      </c>
      <c r="R46" s="45">
        <f t="shared" si="5"/>
        <v>115.52277227722772</v>
      </c>
      <c r="S46" s="45">
        <v>1129</v>
      </c>
      <c r="T46" s="45">
        <v>260779</v>
      </c>
      <c r="U46" s="40">
        <f t="shared" si="8"/>
        <v>230.9822852081488</v>
      </c>
      <c r="V46" s="32" t="s">
        <v>24</v>
      </c>
      <c r="W46" s="32" t="s">
        <v>24</v>
      </c>
      <c r="X46" s="32" t="s">
        <v>24</v>
      </c>
      <c r="Y46" s="32" t="s">
        <v>24</v>
      </c>
      <c r="Z46" s="32" t="s">
        <v>24</v>
      </c>
      <c r="AA46" s="32" t="s">
        <v>24</v>
      </c>
      <c r="AB46" s="32" t="s">
        <v>24</v>
      </c>
      <c r="AC46" s="32" t="s">
        <v>24</v>
      </c>
      <c r="AD46" s="32" t="s">
        <v>24</v>
      </c>
      <c r="AE46" s="32" t="s">
        <v>24</v>
      </c>
      <c r="AF46" s="32" t="s">
        <v>24</v>
      </c>
      <c r="AG46" s="32" t="s">
        <v>24</v>
      </c>
      <c r="AH46" s="32" t="s">
        <v>24</v>
      </c>
      <c r="AI46" s="32" t="s">
        <v>24</v>
      </c>
    </row>
    <row r="47" spans="1:35" x14ac:dyDescent="0.25">
      <c r="A47" s="32">
        <v>1975</v>
      </c>
      <c r="B47" s="47">
        <f t="shared" si="11"/>
        <v>1.584382515207243</v>
      </c>
      <c r="C47" s="47">
        <f t="shared" si="11"/>
        <v>-0.66339842021850026</v>
      </c>
      <c r="D47" s="42">
        <f t="shared" si="1"/>
        <v>131.01378638072691</v>
      </c>
      <c r="E47" s="42">
        <f t="shared" si="2"/>
        <v>7.6327845154707115</v>
      </c>
      <c r="F47" s="42">
        <f t="shared" si="7"/>
        <v>2.262792263554994</v>
      </c>
      <c r="G47" s="40">
        <v>7181</v>
      </c>
      <c r="H47" s="40">
        <v>940810</v>
      </c>
      <c r="I47" s="40">
        <v>3379725.8976327246</v>
      </c>
      <c r="J47" s="40">
        <v>2766460.9227614487</v>
      </c>
      <c r="K47" s="43">
        <f t="shared" si="10"/>
        <v>0.34007709715302775</v>
      </c>
      <c r="L47" s="41">
        <f t="shared" si="9"/>
        <v>18.145405676265867</v>
      </c>
      <c r="M47" s="44">
        <v>1879</v>
      </c>
      <c r="N47" s="45">
        <v>207238</v>
      </c>
      <c r="O47" s="45">
        <f t="shared" si="4"/>
        <v>110.29164449175093</v>
      </c>
      <c r="P47" s="45">
        <v>4175</v>
      </c>
      <c r="Q47" s="46">
        <v>462472</v>
      </c>
      <c r="R47" s="45">
        <f t="shared" si="5"/>
        <v>110.77173652694611</v>
      </c>
      <c r="S47" s="45">
        <v>1127</v>
      </c>
      <c r="T47" s="45">
        <v>271100</v>
      </c>
      <c r="U47" s="40">
        <f t="shared" si="8"/>
        <v>240.55013309671693</v>
      </c>
      <c r="V47" s="32" t="s">
        <v>24</v>
      </c>
      <c r="W47" s="32" t="s">
        <v>24</v>
      </c>
      <c r="X47" s="32" t="s">
        <v>24</v>
      </c>
      <c r="Y47" s="32" t="s">
        <v>24</v>
      </c>
      <c r="Z47" s="32" t="s">
        <v>24</v>
      </c>
      <c r="AA47" s="32" t="s">
        <v>24</v>
      </c>
      <c r="AB47" s="32" t="s">
        <v>24</v>
      </c>
      <c r="AC47" s="32" t="s">
        <v>24</v>
      </c>
      <c r="AD47" s="32" t="s">
        <v>24</v>
      </c>
      <c r="AE47" s="32" t="s">
        <v>24</v>
      </c>
      <c r="AF47" s="32" t="s">
        <v>24</v>
      </c>
      <c r="AG47" s="32" t="s">
        <v>24</v>
      </c>
      <c r="AH47" s="32" t="s">
        <v>24</v>
      </c>
      <c r="AI47" s="32" t="s">
        <v>24</v>
      </c>
    </row>
    <row r="48" spans="1:35" x14ac:dyDescent="0.25">
      <c r="A48" s="32">
        <v>1976</v>
      </c>
      <c r="B48" s="47">
        <f t="shared" si="11"/>
        <v>-0.20888455646845844</v>
      </c>
      <c r="C48" s="47">
        <f t="shared" si="11"/>
        <v>-0.16528310710983088</v>
      </c>
      <c r="D48" s="42">
        <f t="shared" si="1"/>
        <v>131.0710298632431</v>
      </c>
      <c r="E48" s="42">
        <f t="shared" si="2"/>
        <v>7.6294510010593504</v>
      </c>
      <c r="F48" s="42">
        <f t="shared" si="7"/>
        <v>-4.3673634498713698E-2</v>
      </c>
      <c r="G48" s="40">
        <v>7166</v>
      </c>
      <c r="H48" s="40">
        <v>939255</v>
      </c>
      <c r="I48" s="40">
        <v>3451079.5648434367</v>
      </c>
      <c r="J48" s="40">
        <v>2690158.9815447708</v>
      </c>
      <c r="K48" s="43">
        <f t="shared" si="10"/>
        <v>0.34914479272174886</v>
      </c>
      <c r="L48" s="41">
        <f t="shared" si="9"/>
        <v>22.048769638644544</v>
      </c>
      <c r="M48" s="44">
        <v>1836</v>
      </c>
      <c r="N48" s="45">
        <v>199164</v>
      </c>
      <c r="O48" s="45">
        <f t="shared" si="4"/>
        <v>108.47712418300654</v>
      </c>
      <c r="P48" s="45">
        <v>4211</v>
      </c>
      <c r="Q48" s="46">
        <v>451914</v>
      </c>
      <c r="R48" s="45">
        <f t="shared" si="5"/>
        <v>107.31750178104963</v>
      </c>
      <c r="S48" s="45">
        <v>1119</v>
      </c>
      <c r="T48" s="45">
        <v>288177</v>
      </c>
      <c r="U48" s="40">
        <f t="shared" si="8"/>
        <v>257.53083109919572</v>
      </c>
      <c r="V48" s="32" t="s">
        <v>24</v>
      </c>
      <c r="W48" s="32" t="s">
        <v>24</v>
      </c>
      <c r="X48" s="32" t="s">
        <v>24</v>
      </c>
      <c r="Y48" s="32" t="s">
        <v>24</v>
      </c>
      <c r="Z48" s="32" t="s">
        <v>24</v>
      </c>
      <c r="AA48" s="32" t="s">
        <v>24</v>
      </c>
      <c r="AB48" s="32" t="s">
        <v>24</v>
      </c>
      <c r="AC48" s="32" t="s">
        <v>24</v>
      </c>
      <c r="AD48" s="32" t="s">
        <v>24</v>
      </c>
      <c r="AE48" s="32" t="s">
        <v>24</v>
      </c>
      <c r="AF48" s="32" t="s">
        <v>24</v>
      </c>
      <c r="AG48" s="32" t="s">
        <v>24</v>
      </c>
      <c r="AH48" s="32" t="s">
        <v>24</v>
      </c>
      <c r="AI48" s="32" t="s">
        <v>24</v>
      </c>
    </row>
    <row r="49" spans="1:39" x14ac:dyDescent="0.25">
      <c r="A49" s="32">
        <v>1977</v>
      </c>
      <c r="B49" s="47">
        <f t="shared" si="11"/>
        <v>-1.2419759977672342</v>
      </c>
      <c r="C49" s="47">
        <f t="shared" si="11"/>
        <v>-2.4153185237235895</v>
      </c>
      <c r="D49" s="42">
        <f t="shared" si="1"/>
        <v>129.51377702416278</v>
      </c>
      <c r="E49" s="42">
        <f t="shared" si="2"/>
        <v>7.7211862936669258</v>
      </c>
      <c r="F49" s="42">
        <f t="shared" si="7"/>
        <v>1.2023839276880859</v>
      </c>
      <c r="G49" s="40">
        <v>7077</v>
      </c>
      <c r="H49" s="40">
        <v>916569</v>
      </c>
      <c r="I49" s="40">
        <v>3523360.9629988144</v>
      </c>
      <c r="J49" s="40">
        <v>2879882.7272727266</v>
      </c>
      <c r="K49" s="43">
        <f t="shared" si="10"/>
        <v>0.31826608469852474</v>
      </c>
      <c r="L49" s="41">
        <f t="shared" si="9"/>
        <v>18.263193651847942</v>
      </c>
      <c r="M49" s="44">
        <v>1808</v>
      </c>
      <c r="N49" s="45">
        <v>196529</v>
      </c>
      <c r="O49" s="45">
        <f t="shared" si="4"/>
        <v>108.69966814159292</v>
      </c>
      <c r="P49" s="45">
        <v>4153</v>
      </c>
      <c r="Q49" s="46">
        <v>439563</v>
      </c>
      <c r="R49" s="45">
        <f t="shared" si="5"/>
        <v>105.84228268721407</v>
      </c>
      <c r="S49" s="45">
        <v>1116</v>
      </c>
      <c r="T49" s="45">
        <v>280477</v>
      </c>
      <c r="U49" s="40">
        <f t="shared" si="8"/>
        <v>251.32347670250897</v>
      </c>
      <c r="V49" s="32" t="s">
        <v>24</v>
      </c>
      <c r="W49" s="32" t="s">
        <v>24</v>
      </c>
      <c r="X49" s="32" t="s">
        <v>24</v>
      </c>
      <c r="Y49" s="32" t="s">
        <v>24</v>
      </c>
      <c r="Z49" s="32" t="s">
        <v>24</v>
      </c>
      <c r="AA49" s="32" t="s">
        <v>24</v>
      </c>
      <c r="AB49" s="32" t="s">
        <v>24</v>
      </c>
      <c r="AC49" s="32" t="s">
        <v>24</v>
      </c>
      <c r="AD49" s="32" t="s">
        <v>24</v>
      </c>
      <c r="AE49" s="32" t="s">
        <v>24</v>
      </c>
      <c r="AF49" s="32" t="s">
        <v>24</v>
      </c>
      <c r="AG49" s="32" t="s">
        <v>24</v>
      </c>
      <c r="AH49" s="32" t="s">
        <v>24</v>
      </c>
      <c r="AI49" s="32" t="s">
        <v>24</v>
      </c>
    </row>
    <row r="50" spans="1:39" x14ac:dyDescent="0.25">
      <c r="A50" s="32">
        <v>1978</v>
      </c>
      <c r="B50" s="47">
        <f t="shared" si="11"/>
        <v>-3.9564787339268048</v>
      </c>
      <c r="C50" s="47">
        <f t="shared" si="11"/>
        <v>7.2117865648958235</v>
      </c>
      <c r="D50" s="42">
        <f t="shared" si="1"/>
        <v>144.57407679858761</v>
      </c>
      <c r="E50" s="42">
        <f t="shared" si="2"/>
        <v>6.9168693457620565</v>
      </c>
      <c r="F50" s="42">
        <f t="shared" si="7"/>
        <v>-10.417012584770639</v>
      </c>
      <c r="G50" s="40">
        <v>6797</v>
      </c>
      <c r="H50" s="40">
        <v>982670</v>
      </c>
      <c r="I50" s="40">
        <v>3596585.588718201</v>
      </c>
      <c r="J50" s="40">
        <v>2910815.9466848937</v>
      </c>
      <c r="K50" s="43">
        <f t="shared" si="10"/>
        <v>0.33759262625971093</v>
      </c>
      <c r="L50" s="41">
        <f t="shared" si="9"/>
        <v>19.067241001699912</v>
      </c>
      <c r="M50" s="32" t="s">
        <v>24</v>
      </c>
      <c r="N50" s="32" t="s">
        <v>24</v>
      </c>
      <c r="O50" s="32" t="s">
        <v>24</v>
      </c>
      <c r="P50" s="32" t="s">
        <v>24</v>
      </c>
      <c r="Q50" s="32" t="s">
        <v>24</v>
      </c>
      <c r="R50" s="32" t="s">
        <v>24</v>
      </c>
      <c r="S50" s="32" t="s">
        <v>24</v>
      </c>
      <c r="T50" s="32" t="s">
        <v>24</v>
      </c>
      <c r="U50" s="32" t="s">
        <v>24</v>
      </c>
      <c r="V50" s="32" t="s">
        <v>24</v>
      </c>
      <c r="W50" s="32" t="s">
        <v>24</v>
      </c>
      <c r="X50" s="32" t="s">
        <v>24</v>
      </c>
      <c r="Y50" s="32" t="s">
        <v>24</v>
      </c>
      <c r="Z50" s="32" t="s">
        <v>24</v>
      </c>
      <c r="AA50" s="32" t="s">
        <v>24</v>
      </c>
      <c r="AB50" s="32" t="s">
        <v>24</v>
      </c>
      <c r="AC50" s="32" t="s">
        <v>24</v>
      </c>
      <c r="AD50" s="32" t="s">
        <v>24</v>
      </c>
      <c r="AE50" s="32" t="s">
        <v>24</v>
      </c>
      <c r="AF50" s="32" t="s">
        <v>24</v>
      </c>
      <c r="AG50" s="32" t="s">
        <v>24</v>
      </c>
      <c r="AH50" s="32" t="s">
        <v>24</v>
      </c>
      <c r="AI50" s="32" t="s">
        <v>24</v>
      </c>
    </row>
    <row r="51" spans="1:39" x14ac:dyDescent="0.25">
      <c r="A51" s="32">
        <v>1979</v>
      </c>
      <c r="B51" s="47">
        <f t="shared" si="11"/>
        <v>7.8269824922760041</v>
      </c>
      <c r="C51" s="47">
        <f t="shared" si="11"/>
        <v>-40.826218364252497</v>
      </c>
      <c r="D51" s="42">
        <f t="shared" si="1"/>
        <v>79.340019102196749</v>
      </c>
      <c r="E51" s="42">
        <f t="shared" si="2"/>
        <v>12.603979824001733</v>
      </c>
      <c r="F51" s="42">
        <f t="shared" si="7"/>
        <v>82.220874704307533</v>
      </c>
      <c r="G51" s="40">
        <v>7329</v>
      </c>
      <c r="H51" s="40">
        <v>581483</v>
      </c>
      <c r="I51" s="40">
        <v>3670772.0379448077</v>
      </c>
      <c r="J51" s="40">
        <v>3011864.4634313053</v>
      </c>
      <c r="K51" s="43">
        <f t="shared" si="10"/>
        <v>0.1930641325531422</v>
      </c>
      <c r="L51" s="41">
        <f t="shared" si="9"/>
        <v>17.95010879734204</v>
      </c>
      <c r="M51" s="32" t="s">
        <v>24</v>
      </c>
      <c r="N51" s="32" t="s">
        <v>24</v>
      </c>
      <c r="O51" s="32" t="s">
        <v>24</v>
      </c>
      <c r="P51" s="32" t="s">
        <v>24</v>
      </c>
      <c r="Q51" s="32" t="s">
        <v>24</v>
      </c>
      <c r="R51" s="32" t="s">
        <v>24</v>
      </c>
      <c r="S51" s="32" t="s">
        <v>24</v>
      </c>
      <c r="T51" s="32" t="s">
        <v>24</v>
      </c>
      <c r="U51" s="32" t="s">
        <v>24</v>
      </c>
      <c r="V51" s="32" t="s">
        <v>24</v>
      </c>
      <c r="W51" s="32" t="s">
        <v>24</v>
      </c>
      <c r="X51" s="32" t="s">
        <v>24</v>
      </c>
      <c r="Y51" s="32" t="s">
        <v>24</v>
      </c>
      <c r="Z51" s="32" t="s">
        <v>24</v>
      </c>
      <c r="AA51" s="32" t="s">
        <v>24</v>
      </c>
      <c r="AB51" s="32" t="s">
        <v>24</v>
      </c>
      <c r="AC51" s="32" t="s">
        <v>24</v>
      </c>
      <c r="AD51" s="32" t="s">
        <v>24</v>
      </c>
      <c r="AE51" s="32" t="s">
        <v>24</v>
      </c>
      <c r="AF51" s="32" t="s">
        <v>24</v>
      </c>
      <c r="AG51" s="32" t="s">
        <v>24</v>
      </c>
      <c r="AH51" s="32" t="s">
        <v>24</v>
      </c>
      <c r="AI51" s="32" t="s">
        <v>24</v>
      </c>
    </row>
    <row r="52" spans="1:39" x14ac:dyDescent="0.25">
      <c r="A52" s="32">
        <v>1980</v>
      </c>
      <c r="B52" s="47">
        <f t="shared" si="11"/>
        <v>-37.276572520125526</v>
      </c>
      <c r="C52" s="47">
        <f t="shared" si="11"/>
        <v>-33.461511342549997</v>
      </c>
      <c r="D52" s="42">
        <f t="shared" si="1"/>
        <v>84.165760278442463</v>
      </c>
      <c r="E52" s="42">
        <f t="shared" si="2"/>
        <v>11.881316068336305</v>
      </c>
      <c r="F52" s="42">
        <f t="shared" si="7"/>
        <v>-5.7336156178960289</v>
      </c>
      <c r="G52" s="40">
        <v>4597</v>
      </c>
      <c r="H52" s="40">
        <v>386910</v>
      </c>
      <c r="I52" s="40">
        <v>3746320.1234576828</v>
      </c>
      <c r="J52" s="40">
        <v>3088166.4046479831</v>
      </c>
      <c r="K52" s="43">
        <f t="shared" si="10"/>
        <v>0.12528793766348334</v>
      </c>
      <c r="L52" s="41">
        <f t="shared" si="9"/>
        <v>17.568005325776952</v>
      </c>
      <c r="M52" s="32" t="s">
        <v>24</v>
      </c>
      <c r="N52" s="32" t="s">
        <v>24</v>
      </c>
      <c r="O52" s="32" t="s">
        <v>24</v>
      </c>
      <c r="P52" s="32" t="s">
        <v>24</v>
      </c>
      <c r="Q52" s="32" t="s">
        <v>24</v>
      </c>
      <c r="R52" s="32" t="s">
        <v>24</v>
      </c>
      <c r="S52" s="32" t="s">
        <v>24</v>
      </c>
      <c r="T52" s="32" t="s">
        <v>24</v>
      </c>
      <c r="U52" s="32" t="s">
        <v>24</v>
      </c>
      <c r="V52" s="32" t="s">
        <v>24</v>
      </c>
      <c r="W52" s="32" t="s">
        <v>24</v>
      </c>
      <c r="X52" s="32" t="s">
        <v>24</v>
      </c>
      <c r="Y52" s="32" t="s">
        <v>24</v>
      </c>
      <c r="Z52" s="32" t="s">
        <v>24</v>
      </c>
      <c r="AA52" s="32" t="s">
        <v>24</v>
      </c>
      <c r="AB52" s="32" t="s">
        <v>24</v>
      </c>
      <c r="AC52" s="32" t="s">
        <v>24</v>
      </c>
      <c r="AD52" s="32" t="s">
        <v>24</v>
      </c>
      <c r="AE52" s="32" t="s">
        <v>24</v>
      </c>
      <c r="AF52" s="32" t="s">
        <v>24</v>
      </c>
      <c r="AG52" s="32" t="s">
        <v>24</v>
      </c>
      <c r="AH52" s="32" t="s">
        <v>24</v>
      </c>
      <c r="AI52" s="32" t="s">
        <v>24</v>
      </c>
      <c r="AK52" s="9"/>
    </row>
    <row r="53" spans="1:39" x14ac:dyDescent="0.25">
      <c r="A53" s="32">
        <v>1981</v>
      </c>
      <c r="B53" s="47">
        <f t="shared" si="11"/>
        <v>-13.487056776158365</v>
      </c>
      <c r="C53" s="47">
        <f t="shared" si="11"/>
        <v>2.3367191336486521</v>
      </c>
      <c r="D53" s="42">
        <f t="shared" si="1"/>
        <v>99.560221272315815</v>
      </c>
      <c r="E53" s="42">
        <f t="shared" si="2"/>
        <v>10.044172132410322</v>
      </c>
      <c r="F53" s="42">
        <f t="shared" si="7"/>
        <v>-15.462461610814055</v>
      </c>
      <c r="G53" s="40">
        <v>3977</v>
      </c>
      <c r="H53" s="40">
        <v>395951</v>
      </c>
      <c r="I53" s="40">
        <v>3833764.4470861759</v>
      </c>
      <c r="J53" s="40">
        <v>3233552.5358851668</v>
      </c>
      <c r="K53" s="43">
        <f t="shared" si="10"/>
        <v>0.12245077066348348</v>
      </c>
      <c r="L53" s="41">
        <f t="shared" si="9"/>
        <v>15.655941294390047</v>
      </c>
      <c r="M53" s="32" t="s">
        <v>24</v>
      </c>
      <c r="N53" s="32" t="s">
        <v>24</v>
      </c>
      <c r="O53" s="32" t="s">
        <v>24</v>
      </c>
      <c r="P53" s="32" t="s">
        <v>24</v>
      </c>
      <c r="Q53" s="32" t="s">
        <v>24</v>
      </c>
      <c r="R53" s="32" t="s">
        <v>24</v>
      </c>
      <c r="S53" s="32" t="s">
        <v>24</v>
      </c>
      <c r="T53" s="32" t="s">
        <v>24</v>
      </c>
      <c r="U53" s="32" t="s">
        <v>24</v>
      </c>
      <c r="V53" s="40">
        <v>2895</v>
      </c>
      <c r="W53" s="40">
        <v>294475</v>
      </c>
      <c r="X53" s="41">
        <f>W53/V53</f>
        <v>101.71848013816926</v>
      </c>
      <c r="Y53" s="40">
        <v>440</v>
      </c>
      <c r="Z53" s="40">
        <v>50019</v>
      </c>
      <c r="AA53" s="41">
        <f>Z53/Y53</f>
        <v>113.67954545454545</v>
      </c>
      <c r="AB53" s="40">
        <v>565</v>
      </c>
      <c r="AC53" s="40">
        <v>43497</v>
      </c>
      <c r="AD53" s="41">
        <f>AC53/AB53</f>
        <v>76.985840707964599</v>
      </c>
      <c r="AE53" s="40">
        <v>77</v>
      </c>
      <c r="AF53" s="40">
        <v>7960</v>
      </c>
      <c r="AG53" s="41">
        <f>AF53/AE53</f>
        <v>103.37662337662337</v>
      </c>
      <c r="AH53" s="32" t="s">
        <v>24</v>
      </c>
      <c r="AI53" s="32" t="s">
        <v>24</v>
      </c>
      <c r="AJ53" s="5"/>
      <c r="AK53" s="9"/>
      <c r="AL53" s="9"/>
      <c r="AM53" s="5"/>
    </row>
    <row r="54" spans="1:39" x14ac:dyDescent="0.25">
      <c r="A54" s="32">
        <v>1982</v>
      </c>
      <c r="B54" s="47">
        <f t="shared" si="11"/>
        <v>1.7852652753331657</v>
      </c>
      <c r="C54" s="47">
        <f t="shared" si="11"/>
        <v>-12.244191831817574</v>
      </c>
      <c r="D54" s="42">
        <f t="shared" si="1"/>
        <v>85.837450592885375</v>
      </c>
      <c r="E54" s="42">
        <f t="shared" si="2"/>
        <v>11.649926612369413</v>
      </c>
      <c r="F54" s="42">
        <f t="shared" si="7"/>
        <v>15.986927133373946</v>
      </c>
      <c r="G54" s="40">
        <v>4048</v>
      </c>
      <c r="H54" s="40">
        <v>347470</v>
      </c>
      <c r="I54" s="40">
        <v>3922378.2489210842</v>
      </c>
      <c r="J54" s="40">
        <v>2928344.7710184548</v>
      </c>
      <c r="K54" s="43">
        <f t="shared" si="10"/>
        <v>0.11865747620938526</v>
      </c>
      <c r="L54" s="41">
        <f t="shared" si="9"/>
        <v>25.34262161422231</v>
      </c>
      <c r="M54" s="32" t="s">
        <v>24</v>
      </c>
      <c r="N54" s="32" t="s">
        <v>24</v>
      </c>
      <c r="O54" s="32" t="s">
        <v>24</v>
      </c>
      <c r="P54" s="32" t="s">
        <v>24</v>
      </c>
      <c r="Q54" s="32" t="s">
        <v>24</v>
      </c>
      <c r="R54" s="32" t="s">
        <v>24</v>
      </c>
      <c r="S54" s="32" t="s">
        <v>24</v>
      </c>
      <c r="T54" s="32" t="s">
        <v>24</v>
      </c>
      <c r="U54" s="32" t="s">
        <v>24</v>
      </c>
      <c r="V54" s="40">
        <v>2792</v>
      </c>
      <c r="W54" s="40">
        <v>242851</v>
      </c>
      <c r="X54" s="41">
        <f t="shared" ref="X54:X94" si="12">W54/V54</f>
        <v>86.981017191977074</v>
      </c>
      <c r="Y54" s="40">
        <v>462</v>
      </c>
      <c r="Z54" s="40">
        <v>48080</v>
      </c>
      <c r="AA54" s="41">
        <f t="shared" ref="AA54:AA94" si="13">Z54/Y54</f>
        <v>104.06926406926407</v>
      </c>
      <c r="AB54" s="40">
        <v>661</v>
      </c>
      <c r="AC54" s="40">
        <v>44061</v>
      </c>
      <c r="AD54" s="41">
        <f t="shared" ref="AD54:AD94" si="14">AC54/AB54</f>
        <v>66.658093797276848</v>
      </c>
      <c r="AE54" s="40">
        <v>133</v>
      </c>
      <c r="AF54" s="40">
        <v>12478</v>
      </c>
      <c r="AG54" s="41">
        <f t="shared" ref="AG54:AG94" si="15">AF54/AE54</f>
        <v>93.819548872180448</v>
      </c>
      <c r="AH54" s="32" t="s">
        <v>24</v>
      </c>
      <c r="AI54" s="32" t="s">
        <v>24</v>
      </c>
      <c r="AJ54" s="5"/>
      <c r="AK54" s="9"/>
      <c r="AL54" s="9"/>
      <c r="AM54" s="5"/>
    </row>
    <row r="55" spans="1:39" x14ac:dyDescent="0.25">
      <c r="A55" s="32">
        <v>1983</v>
      </c>
      <c r="B55" s="47">
        <f t="shared" si="11"/>
        <v>8.7203557312252968</v>
      </c>
      <c r="C55" s="47">
        <f t="shared" si="11"/>
        <v>-7.6458399286269323</v>
      </c>
      <c r="D55" s="42">
        <f t="shared" si="1"/>
        <v>72.915928198136783</v>
      </c>
      <c r="E55" s="42">
        <f t="shared" si="2"/>
        <v>13.714424608059133</v>
      </c>
      <c r="F55" s="42">
        <f t="shared" si="7"/>
        <v>17.721124470412725</v>
      </c>
      <c r="G55" s="40">
        <v>4401</v>
      </c>
      <c r="H55" s="40">
        <v>320903</v>
      </c>
      <c r="I55" s="40">
        <v>4030962.0275492962</v>
      </c>
      <c r="J55" s="40">
        <v>2936593.629528366</v>
      </c>
      <c r="K55" s="43">
        <f t="shared" si="10"/>
        <v>0.10927729215687867</v>
      </c>
      <c r="L55" s="41">
        <f t="shared" si="9"/>
        <v>27.149062445678084</v>
      </c>
      <c r="M55" s="32" t="s">
        <v>24</v>
      </c>
      <c r="N55" s="32" t="s">
        <v>24</v>
      </c>
      <c r="O55" s="32" t="s">
        <v>24</v>
      </c>
      <c r="P55" s="32" t="s">
        <v>24</v>
      </c>
      <c r="Q55" s="32" t="s">
        <v>24</v>
      </c>
      <c r="R55" s="32" t="s">
        <v>24</v>
      </c>
      <c r="S55" s="32" t="s">
        <v>24</v>
      </c>
      <c r="T55" s="32" t="s">
        <v>24</v>
      </c>
      <c r="U55" s="32" t="s">
        <v>24</v>
      </c>
      <c r="V55" s="40">
        <v>2962</v>
      </c>
      <c r="W55" s="40">
        <v>221564</v>
      </c>
      <c r="X55" s="41">
        <f t="shared" si="12"/>
        <v>74.802160702228221</v>
      </c>
      <c r="Y55" s="40">
        <v>476</v>
      </c>
      <c r="Z55" s="40">
        <v>42689</v>
      </c>
      <c r="AA55" s="41">
        <f t="shared" si="13"/>
        <v>89.682773109243698</v>
      </c>
      <c r="AB55" s="40">
        <v>784</v>
      </c>
      <c r="AC55" s="40">
        <v>42525</v>
      </c>
      <c r="AD55" s="41">
        <f t="shared" si="14"/>
        <v>54.241071428571431</v>
      </c>
      <c r="AE55" s="40">
        <v>179</v>
      </c>
      <c r="AF55" s="40">
        <v>14125</v>
      </c>
      <c r="AG55" s="41">
        <f t="shared" si="15"/>
        <v>78.910614525139664</v>
      </c>
      <c r="AH55" s="32" t="s">
        <v>24</v>
      </c>
      <c r="AI55" s="32" t="s">
        <v>24</v>
      </c>
      <c r="AJ55" s="5"/>
      <c r="AK55" s="9"/>
      <c r="AL55" s="9"/>
      <c r="AM55" s="5"/>
    </row>
    <row r="56" spans="1:39" x14ac:dyDescent="0.25">
      <c r="A56" s="32">
        <v>1984</v>
      </c>
      <c r="B56" s="47">
        <f t="shared" si="11"/>
        <v>7.1120199954555776</v>
      </c>
      <c r="C56" s="47">
        <f t="shared" si="11"/>
        <v>6.9884045957812795</v>
      </c>
      <c r="D56" s="42">
        <f t="shared" si="1"/>
        <v>72.831777683495972</v>
      </c>
      <c r="E56" s="42">
        <f t="shared" si="2"/>
        <v>13.730270382053366</v>
      </c>
      <c r="F56" s="42">
        <f t="shared" si="7"/>
        <v>0.11554093188073832</v>
      </c>
      <c r="G56" s="40">
        <v>4714</v>
      </c>
      <c r="H56" s="40">
        <v>343329</v>
      </c>
      <c r="I56" s="40">
        <v>4141564.4991239179</v>
      </c>
      <c r="J56" s="40">
        <v>3298512.2966507175</v>
      </c>
      <c r="K56" s="43">
        <f t="shared" si="10"/>
        <v>0.10408601488271348</v>
      </c>
      <c r="L56" s="41">
        <f t="shared" si="9"/>
        <v>20.355887313877034</v>
      </c>
      <c r="M56" s="32" t="s">
        <v>24</v>
      </c>
      <c r="N56" s="32" t="s">
        <v>24</v>
      </c>
      <c r="O56" s="32" t="s">
        <v>24</v>
      </c>
      <c r="P56" s="32" t="s">
        <v>24</v>
      </c>
      <c r="Q56" s="32" t="s">
        <v>24</v>
      </c>
      <c r="R56" s="32" t="s">
        <v>24</v>
      </c>
      <c r="S56" s="32" t="s">
        <v>24</v>
      </c>
      <c r="T56" s="32" t="s">
        <v>24</v>
      </c>
      <c r="U56" s="32" t="s">
        <v>24</v>
      </c>
      <c r="V56" s="40">
        <v>3099</v>
      </c>
      <c r="W56" s="40">
        <v>236730</v>
      </c>
      <c r="X56" s="41">
        <f t="shared" si="12"/>
        <v>76.3891577928364</v>
      </c>
      <c r="Y56" s="40">
        <v>489</v>
      </c>
      <c r="Z56" s="40">
        <v>42844</v>
      </c>
      <c r="AA56" s="41">
        <f t="shared" si="13"/>
        <v>87.61554192229039</v>
      </c>
      <c r="AB56" s="40">
        <v>926</v>
      </c>
      <c r="AC56" s="40">
        <v>50139</v>
      </c>
      <c r="AD56" s="41">
        <f t="shared" si="14"/>
        <v>54.145788336933045</v>
      </c>
      <c r="AE56" s="40">
        <v>200</v>
      </c>
      <c r="AF56" s="40">
        <v>13616</v>
      </c>
      <c r="AG56" s="41">
        <f t="shared" si="15"/>
        <v>68.08</v>
      </c>
      <c r="AH56" s="32" t="s">
        <v>24</v>
      </c>
      <c r="AI56" s="32" t="s">
        <v>24</v>
      </c>
      <c r="AJ56" s="5"/>
      <c r="AK56" s="9"/>
      <c r="AL56" s="9"/>
      <c r="AM56" s="5"/>
    </row>
    <row r="57" spans="1:39" x14ac:dyDescent="0.25">
      <c r="A57" s="32">
        <v>1985</v>
      </c>
      <c r="B57" s="47">
        <f t="shared" si="11"/>
        <v>5.9397539244802715</v>
      </c>
      <c r="C57" s="47">
        <f t="shared" si="11"/>
        <v>5.1361813304439767</v>
      </c>
      <c r="D57" s="42">
        <f t="shared" si="1"/>
        <v>72.279335202242692</v>
      </c>
      <c r="E57" s="42">
        <f t="shared" si="2"/>
        <v>13.835213027373996</v>
      </c>
      <c r="F57" s="42">
        <f t="shared" si="7"/>
        <v>0.76431594135101022</v>
      </c>
      <c r="G57" s="40">
        <v>4994</v>
      </c>
      <c r="H57" s="40">
        <v>360963</v>
      </c>
      <c r="I57" s="40">
        <v>4255048.3087883759</v>
      </c>
      <c r="J57" s="40">
        <v>3597533.4176349961</v>
      </c>
      <c r="K57" s="43">
        <f t="shared" si="10"/>
        <v>0.10033624656009328</v>
      </c>
      <c r="L57" s="41">
        <f t="shared" si="9"/>
        <v>15.452583459401595</v>
      </c>
      <c r="M57" s="32" t="s">
        <v>24</v>
      </c>
      <c r="N57" s="32" t="s">
        <v>24</v>
      </c>
      <c r="O57" s="32" t="s">
        <v>24</v>
      </c>
      <c r="P57" s="32" t="s">
        <v>24</v>
      </c>
      <c r="Q57" s="32" t="s">
        <v>24</v>
      </c>
      <c r="R57" s="32" t="s">
        <v>24</v>
      </c>
      <c r="S57" s="32" t="s">
        <v>24</v>
      </c>
      <c r="T57" s="32" t="s">
        <v>24</v>
      </c>
      <c r="U57" s="32" t="s">
        <v>24</v>
      </c>
      <c r="V57" s="40">
        <v>3250</v>
      </c>
      <c r="W57" s="40">
        <v>250900</v>
      </c>
      <c r="X57" s="41">
        <f t="shared" si="12"/>
        <v>77.2</v>
      </c>
      <c r="Y57" s="40">
        <v>511</v>
      </c>
      <c r="Z57" s="40">
        <v>45011</v>
      </c>
      <c r="AA57" s="41">
        <f t="shared" si="13"/>
        <v>88.084148727984342</v>
      </c>
      <c r="AB57" s="40">
        <v>1017</v>
      </c>
      <c r="AC57" s="40">
        <v>51422</v>
      </c>
      <c r="AD57" s="41">
        <f t="shared" si="14"/>
        <v>50.562438544739429</v>
      </c>
      <c r="AE57" s="40">
        <v>216</v>
      </c>
      <c r="AF57" s="40">
        <v>13630</v>
      </c>
      <c r="AG57" s="41">
        <f t="shared" si="15"/>
        <v>63.101851851851855</v>
      </c>
      <c r="AH57" s="32" t="s">
        <v>24</v>
      </c>
      <c r="AI57" s="32" t="s">
        <v>24</v>
      </c>
      <c r="AJ57" s="5"/>
      <c r="AK57" s="9"/>
      <c r="AL57" s="9"/>
      <c r="AM57" s="5"/>
    </row>
    <row r="58" spans="1:39" x14ac:dyDescent="0.25">
      <c r="A58" s="32">
        <v>1986</v>
      </c>
      <c r="B58" s="47">
        <f t="shared" si="11"/>
        <v>7.9495394473368037</v>
      </c>
      <c r="C58" s="47">
        <f t="shared" si="11"/>
        <v>7.2096032003280115</v>
      </c>
      <c r="D58" s="42">
        <f t="shared" si="1"/>
        <v>71.783899091077728</v>
      </c>
      <c r="E58" s="42">
        <f t="shared" si="2"/>
        <v>13.930700514487565</v>
      </c>
      <c r="F58" s="42">
        <f t="shared" si="7"/>
        <v>0.69017720887015088</v>
      </c>
      <c r="G58" s="40">
        <v>5391</v>
      </c>
      <c r="H58" s="40">
        <v>386987</v>
      </c>
      <c r="I58" s="40">
        <v>4381667.0530079324</v>
      </c>
      <c r="J58" s="40">
        <v>3760448.3732057414</v>
      </c>
      <c r="K58" s="43">
        <f t="shared" si="10"/>
        <v>0.10290980266007423</v>
      </c>
      <c r="L58" s="41">
        <f t="shared" si="9"/>
        <v>14.177678775837975</v>
      </c>
      <c r="M58" s="32" t="s">
        <v>24</v>
      </c>
      <c r="N58" s="32" t="s">
        <v>24</v>
      </c>
      <c r="O58" s="32" t="s">
        <v>24</v>
      </c>
      <c r="P58" s="32" t="s">
        <v>24</v>
      </c>
      <c r="Q58" s="32" t="s">
        <v>24</v>
      </c>
      <c r="R58" s="32" t="s">
        <v>24</v>
      </c>
      <c r="S58" s="32" t="s">
        <v>24</v>
      </c>
      <c r="T58" s="32" t="s">
        <v>24</v>
      </c>
      <c r="U58" s="32" t="s">
        <v>24</v>
      </c>
      <c r="V58" s="40">
        <v>3499</v>
      </c>
      <c r="W58" s="40">
        <v>270901</v>
      </c>
      <c r="X58" s="41">
        <f t="shared" si="12"/>
        <v>77.422406401829093</v>
      </c>
      <c r="Y58" s="40">
        <v>526</v>
      </c>
      <c r="Z58" s="40">
        <v>47481</v>
      </c>
      <c r="AA58" s="41">
        <f t="shared" si="13"/>
        <v>90.268060836501903</v>
      </c>
      <c r="AB58" s="40">
        <v>1126</v>
      </c>
      <c r="AC58" s="40">
        <v>54840</v>
      </c>
      <c r="AD58" s="41">
        <f t="shared" si="14"/>
        <v>48.703374777975135</v>
      </c>
      <c r="AE58" s="40">
        <v>240</v>
      </c>
      <c r="AF58" s="40">
        <v>13765</v>
      </c>
      <c r="AG58" s="41">
        <f t="shared" si="15"/>
        <v>57.354166666666664</v>
      </c>
      <c r="AH58" s="32" t="s">
        <v>24</v>
      </c>
      <c r="AI58" s="32" t="s">
        <v>24</v>
      </c>
      <c r="AJ58" s="5"/>
      <c r="AK58" s="9"/>
      <c r="AL58" s="9"/>
      <c r="AM58" s="5"/>
    </row>
    <row r="59" spans="1:39" x14ac:dyDescent="0.25">
      <c r="A59" s="32">
        <v>1987</v>
      </c>
      <c r="B59" s="47">
        <f t="shared" si="11"/>
        <v>9.1263216471897621</v>
      </c>
      <c r="C59" s="47">
        <f t="shared" si="11"/>
        <v>9.1256295431112679</v>
      </c>
      <c r="D59" s="42">
        <f t="shared" si="1"/>
        <v>71.783443821179674</v>
      </c>
      <c r="E59" s="42">
        <f t="shared" si="2"/>
        <v>13.930788866735179</v>
      </c>
      <c r="F59" s="42">
        <f t="shared" si="7"/>
        <v>6.3422688271971752E-4</v>
      </c>
      <c r="G59" s="40">
        <v>5883</v>
      </c>
      <c r="H59" s="40">
        <v>422302</v>
      </c>
      <c r="I59" s="40">
        <v>4511174.3670730181</v>
      </c>
      <c r="J59" s="40">
        <v>3969763.1578947366</v>
      </c>
      <c r="K59" s="43">
        <f t="shared" si="10"/>
        <v>0.106379646140894</v>
      </c>
      <c r="L59" s="41">
        <f t="shared" si="9"/>
        <v>12.001558022896049</v>
      </c>
      <c r="M59" s="32" t="s">
        <v>24</v>
      </c>
      <c r="N59" s="32" t="s">
        <v>24</v>
      </c>
      <c r="O59" s="32" t="s">
        <v>24</v>
      </c>
      <c r="P59" s="32" t="s">
        <v>24</v>
      </c>
      <c r="Q59" s="32" t="s">
        <v>24</v>
      </c>
      <c r="R59" s="32" t="s">
        <v>24</v>
      </c>
      <c r="S59" s="32" t="s">
        <v>24</v>
      </c>
      <c r="T59" s="32" t="s">
        <v>24</v>
      </c>
      <c r="U59" s="32" t="s">
        <v>24</v>
      </c>
      <c r="V59" s="40">
        <v>3834</v>
      </c>
      <c r="W59" s="40">
        <v>296914</v>
      </c>
      <c r="X59" s="41">
        <f t="shared" si="12"/>
        <v>77.442357850808548</v>
      </c>
      <c r="Y59" s="40">
        <v>550</v>
      </c>
      <c r="Z59" s="40">
        <v>50373</v>
      </c>
      <c r="AA59" s="41">
        <f t="shared" si="13"/>
        <v>91.587272727272733</v>
      </c>
      <c r="AB59" s="40">
        <v>1248</v>
      </c>
      <c r="AC59" s="40">
        <v>61810</v>
      </c>
      <c r="AD59" s="41">
        <f t="shared" si="14"/>
        <v>49.527243589743591</v>
      </c>
      <c r="AE59" s="40">
        <v>251</v>
      </c>
      <c r="AF59" s="40">
        <v>13205</v>
      </c>
      <c r="AG59" s="41">
        <f t="shared" si="15"/>
        <v>52.60956175298805</v>
      </c>
      <c r="AH59" s="32" t="s">
        <v>24</v>
      </c>
      <c r="AI59" s="32" t="s">
        <v>24</v>
      </c>
      <c r="AJ59" s="5"/>
      <c r="AK59" s="9"/>
      <c r="AL59" s="9"/>
      <c r="AM59" s="5"/>
    </row>
    <row r="60" spans="1:39" x14ac:dyDescent="0.25">
      <c r="A60" s="32">
        <v>1988</v>
      </c>
      <c r="B60" s="47">
        <f t="shared" si="11"/>
        <v>9.5699473057963633</v>
      </c>
      <c r="C60" s="47">
        <f t="shared" si="11"/>
        <v>5.6575625973829151</v>
      </c>
      <c r="D60" s="42">
        <f t="shared" si="1"/>
        <v>69.220291653738755</v>
      </c>
      <c r="E60" s="42">
        <f t="shared" si="2"/>
        <v>14.446630837707366</v>
      </c>
      <c r="F60" s="42">
        <f t="shared" si="7"/>
        <v>3.7028913143888524</v>
      </c>
      <c r="G60" s="40">
        <v>6446</v>
      </c>
      <c r="H60" s="40">
        <v>446194</v>
      </c>
      <c r="I60" s="40">
        <v>4643662.1975917341</v>
      </c>
      <c r="J60" s="40">
        <v>4173922.4060150371</v>
      </c>
      <c r="K60" s="43">
        <f t="shared" si="10"/>
        <v>0.10690040604420199</v>
      </c>
      <c r="L60" s="41">
        <f t="shared" si="9"/>
        <v>10.115718404760585</v>
      </c>
      <c r="M60" s="32" t="s">
        <v>24</v>
      </c>
      <c r="N60" s="32" t="s">
        <v>24</v>
      </c>
      <c r="O60" s="32" t="s">
        <v>24</v>
      </c>
      <c r="P60" s="32" t="s">
        <v>24</v>
      </c>
      <c r="Q60" s="32" t="s">
        <v>24</v>
      </c>
      <c r="R60" s="32" t="s">
        <v>24</v>
      </c>
      <c r="S60" s="32" t="s">
        <v>24</v>
      </c>
      <c r="T60" s="32" t="s">
        <v>24</v>
      </c>
      <c r="U60" s="32" t="s">
        <v>24</v>
      </c>
      <c r="V60" s="40">
        <v>4191</v>
      </c>
      <c r="W60" s="40">
        <v>311639</v>
      </c>
      <c r="X60" s="41">
        <f t="shared" si="12"/>
        <v>74.359102839417801</v>
      </c>
      <c r="Y60" s="40">
        <v>577</v>
      </c>
      <c r="Z60" s="40">
        <v>53048</v>
      </c>
      <c r="AA60" s="41">
        <f t="shared" si="13"/>
        <v>91.93760831889081</v>
      </c>
      <c r="AB60" s="40">
        <v>1405</v>
      </c>
      <c r="AC60" s="40">
        <v>67444</v>
      </c>
      <c r="AD60" s="41">
        <f t="shared" si="14"/>
        <v>48.002846975088971</v>
      </c>
      <c r="AE60" s="40">
        <v>273</v>
      </c>
      <c r="AF60" s="40">
        <v>14063</v>
      </c>
      <c r="AG60" s="41">
        <f t="shared" si="15"/>
        <v>51.512820512820511</v>
      </c>
      <c r="AH60" s="32" t="s">
        <v>24</v>
      </c>
      <c r="AI60" s="32" t="s">
        <v>24</v>
      </c>
      <c r="AJ60" s="5"/>
      <c r="AK60" s="9"/>
      <c r="AL60" s="9"/>
      <c r="AM60" s="5"/>
    </row>
    <row r="61" spans="1:39" x14ac:dyDescent="0.25">
      <c r="A61" s="32">
        <v>1989</v>
      </c>
      <c r="B61" s="47">
        <f t="shared" si="11"/>
        <v>10.425069810735339</v>
      </c>
      <c r="C61" s="47">
        <f t="shared" si="11"/>
        <v>13.765761081502664</v>
      </c>
      <c r="D61" s="42">
        <f t="shared" si="1"/>
        <v>71.314414161281263</v>
      </c>
      <c r="E61" s="42">
        <f t="shared" si="2"/>
        <v>14.022410641114542</v>
      </c>
      <c r="F61" s="42">
        <f t="shared" si="7"/>
        <v>-2.9364645733561656</v>
      </c>
      <c r="G61" s="40">
        <v>7118</v>
      </c>
      <c r="H61" s="40">
        <v>507616</v>
      </c>
      <c r="I61" s="40">
        <v>4779219.3918483146</v>
      </c>
      <c r="J61" s="40">
        <v>4393548.2638414213</v>
      </c>
      <c r="K61" s="43">
        <f t="shared" si="10"/>
        <v>0.11553668459218766</v>
      </c>
      <c r="L61" s="41">
        <f t="shared" si="9"/>
        <v>8.0697514883856059</v>
      </c>
      <c r="M61" s="32" t="s">
        <v>24</v>
      </c>
      <c r="N61" s="32" t="s">
        <v>24</v>
      </c>
      <c r="O61" s="32" t="s">
        <v>24</v>
      </c>
      <c r="P61" s="32" t="s">
        <v>24</v>
      </c>
      <c r="Q61" s="32" t="s">
        <v>24</v>
      </c>
      <c r="R61" s="32" t="s">
        <v>24</v>
      </c>
      <c r="S61" s="32" t="s">
        <v>24</v>
      </c>
      <c r="T61" s="32" t="s">
        <v>24</v>
      </c>
      <c r="U61" s="32" t="s">
        <v>24</v>
      </c>
      <c r="V61" s="40">
        <v>4656</v>
      </c>
      <c r="W61" s="40">
        <v>349677</v>
      </c>
      <c r="X61" s="41">
        <f t="shared" si="12"/>
        <v>75.102448453608247</v>
      </c>
      <c r="Y61" s="40">
        <v>624</v>
      </c>
      <c r="Z61" s="40">
        <v>62327</v>
      </c>
      <c r="AA61" s="41">
        <f t="shared" si="13"/>
        <v>99.883012820512818</v>
      </c>
      <c r="AB61" s="40">
        <v>1557</v>
      </c>
      <c r="AC61" s="40">
        <v>74307</v>
      </c>
      <c r="AD61" s="41">
        <f t="shared" si="14"/>
        <v>47.724470134874757</v>
      </c>
      <c r="AE61" s="40">
        <v>281</v>
      </c>
      <c r="AF61" s="40">
        <v>21305</v>
      </c>
      <c r="AG61" s="41">
        <f t="shared" si="15"/>
        <v>75.818505338078296</v>
      </c>
      <c r="AH61" s="32" t="s">
        <v>24</v>
      </c>
      <c r="AI61" s="32" t="s">
        <v>24</v>
      </c>
      <c r="AJ61" s="5"/>
      <c r="AK61" s="9"/>
      <c r="AL61" s="9"/>
      <c r="AM61" s="5"/>
    </row>
    <row r="62" spans="1:39" x14ac:dyDescent="0.25">
      <c r="A62" s="32">
        <v>1990</v>
      </c>
      <c r="B62" s="47">
        <f t="shared" si="11"/>
        <v>4.2146670413037368</v>
      </c>
      <c r="C62" s="47">
        <f t="shared" si="11"/>
        <v>19.541543213767888</v>
      </c>
      <c r="D62" s="42">
        <f t="shared" si="1"/>
        <v>81.802642221623074</v>
      </c>
      <c r="E62" s="42">
        <f t="shared" si="2"/>
        <v>12.224544010335986</v>
      </c>
      <c r="F62" s="42">
        <f t="shared" si="7"/>
        <v>-12.821380551408925</v>
      </c>
      <c r="G62" s="40">
        <f>AVERAGE(G61,G63)</f>
        <v>7418</v>
      </c>
      <c r="H62" s="40">
        <v>606812</v>
      </c>
      <c r="I62" s="40">
        <v>4917942.0288826842</v>
      </c>
      <c r="J62" s="40">
        <v>4525530</v>
      </c>
      <c r="K62" s="43">
        <f t="shared" si="10"/>
        <v>0.13408639430077804</v>
      </c>
      <c r="L62" s="41">
        <f t="shared" si="9"/>
        <v>7.9791918363022489</v>
      </c>
      <c r="M62" s="32" t="s">
        <v>24</v>
      </c>
      <c r="N62" s="32" t="s">
        <v>24</v>
      </c>
      <c r="O62" s="32" t="s">
        <v>24</v>
      </c>
      <c r="P62" s="32" t="s">
        <v>24</v>
      </c>
      <c r="Q62" s="32" t="s">
        <v>24</v>
      </c>
      <c r="R62" s="32" t="s">
        <v>24</v>
      </c>
      <c r="S62" s="32" t="s">
        <v>24</v>
      </c>
      <c r="T62" s="32" t="s">
        <v>24</v>
      </c>
      <c r="U62" s="32" t="s">
        <v>24</v>
      </c>
      <c r="V62" s="40">
        <f>(V61+V63)/2</f>
        <v>4852</v>
      </c>
      <c r="W62" s="40">
        <v>417514</v>
      </c>
      <c r="X62" s="41">
        <f t="shared" si="12"/>
        <v>86.04987633965375</v>
      </c>
      <c r="Y62" s="40">
        <f>(Y61+Y63)/2</f>
        <v>598</v>
      </c>
      <c r="Z62" s="40">
        <v>69651</v>
      </c>
      <c r="AA62" s="41">
        <f t="shared" si="13"/>
        <v>116.47324414715719</v>
      </c>
      <c r="AB62" s="40">
        <f>(AB61+AB63)/2</f>
        <v>1703.5</v>
      </c>
      <c r="AC62" s="40">
        <v>90987</v>
      </c>
      <c r="AD62" s="41">
        <f t="shared" si="14"/>
        <v>53.411799236865278</v>
      </c>
      <c r="AE62" s="40">
        <f>(AE61+AE63)/2</f>
        <v>264.5</v>
      </c>
      <c r="AF62" s="40">
        <v>28660</v>
      </c>
      <c r="AG62" s="41">
        <f t="shared" si="15"/>
        <v>108.35538752362949</v>
      </c>
      <c r="AH62" s="32" t="s">
        <v>24</v>
      </c>
      <c r="AI62" s="32" t="s">
        <v>24</v>
      </c>
      <c r="AJ62" s="5"/>
      <c r="AK62" s="9"/>
      <c r="AL62" s="9"/>
      <c r="AM62" s="5"/>
    </row>
    <row r="63" spans="1:39" x14ac:dyDescent="0.25">
      <c r="A63" s="32">
        <v>1991</v>
      </c>
      <c r="B63" s="47">
        <f t="shared" si="11"/>
        <v>4.0442167700188731</v>
      </c>
      <c r="C63" s="47">
        <f t="shared" si="11"/>
        <v>15.580278570628137</v>
      </c>
      <c r="D63" s="42">
        <f t="shared" si="1"/>
        <v>90.872635397771447</v>
      </c>
      <c r="E63" s="42">
        <f t="shared" si="2"/>
        <v>11.004412886484019</v>
      </c>
      <c r="F63" s="42">
        <f t="shared" si="7"/>
        <v>-9.9809949787929337</v>
      </c>
      <c r="G63" s="40">
        <v>7718</v>
      </c>
      <c r="H63" s="40">
        <v>701355</v>
      </c>
      <c r="I63" s="40">
        <v>5070465.9551039003</v>
      </c>
      <c r="J63" s="40">
        <v>4630670</v>
      </c>
      <c r="K63" s="43">
        <f t="shared" si="10"/>
        <v>0.15145864421347235</v>
      </c>
      <c r="L63" s="41">
        <f t="shared" si="9"/>
        <v>8.673679283088461</v>
      </c>
      <c r="M63" s="32" t="s">
        <v>24</v>
      </c>
      <c r="N63" s="32" t="s">
        <v>24</v>
      </c>
      <c r="O63" s="32" t="s">
        <v>24</v>
      </c>
      <c r="P63" s="32" t="s">
        <v>24</v>
      </c>
      <c r="Q63" s="32" t="s">
        <v>24</v>
      </c>
      <c r="R63" s="32" t="s">
        <v>24</v>
      </c>
      <c r="S63" s="32" t="s">
        <v>24</v>
      </c>
      <c r="T63" s="32" t="s">
        <v>24</v>
      </c>
      <c r="U63" s="32" t="s">
        <v>24</v>
      </c>
      <c r="V63" s="40">
        <v>5048</v>
      </c>
      <c r="W63" s="40">
        <v>455871</v>
      </c>
      <c r="X63" s="41">
        <f t="shared" si="12"/>
        <v>90.307250396196508</v>
      </c>
      <c r="Y63" s="40">
        <v>572</v>
      </c>
      <c r="Z63" s="40">
        <v>92757</v>
      </c>
      <c r="AA63" s="41">
        <f t="shared" si="13"/>
        <v>162.16258741258741</v>
      </c>
      <c r="AB63" s="40">
        <v>1850</v>
      </c>
      <c r="AC63" s="40">
        <v>114639</v>
      </c>
      <c r="AD63" s="41">
        <f t="shared" si="14"/>
        <v>61.967027027027029</v>
      </c>
      <c r="AE63" s="40">
        <v>248</v>
      </c>
      <c r="AF63" s="40">
        <v>38088</v>
      </c>
      <c r="AG63" s="41">
        <f t="shared" si="15"/>
        <v>153.58064516129033</v>
      </c>
      <c r="AH63" s="32" t="s">
        <v>24</v>
      </c>
      <c r="AI63" s="32" t="s">
        <v>24</v>
      </c>
      <c r="AJ63" s="5"/>
      <c r="AK63" s="9"/>
      <c r="AL63" s="9"/>
      <c r="AM63" s="5"/>
    </row>
    <row r="64" spans="1:39" x14ac:dyDescent="0.25">
      <c r="A64" s="32">
        <v>1992</v>
      </c>
      <c r="B64" s="47">
        <f t="shared" si="11"/>
        <v>8.0720393884426027</v>
      </c>
      <c r="C64" s="47">
        <f t="shared" si="11"/>
        <v>3.2380178369014265</v>
      </c>
      <c r="D64" s="42">
        <f t="shared" si="1"/>
        <v>86.807936698237626</v>
      </c>
      <c r="E64" s="42">
        <f t="shared" si="2"/>
        <v>11.519684006270156</v>
      </c>
      <c r="F64" s="42">
        <f t="shared" si="7"/>
        <v>4.6824044599327035</v>
      </c>
      <c r="G64" s="40">
        <v>8341</v>
      </c>
      <c r="H64" s="40">
        <v>724065</v>
      </c>
      <c r="I64" s="40">
        <v>5227034.4989736294</v>
      </c>
      <c r="J64" s="40">
        <v>4877430</v>
      </c>
      <c r="K64" s="43">
        <f t="shared" si="10"/>
        <v>0.1484521561560084</v>
      </c>
      <c r="L64" s="41">
        <f t="shared" si="9"/>
        <v>6.6883908847794515</v>
      </c>
      <c r="M64" s="32" t="s">
        <v>24</v>
      </c>
      <c r="N64" s="32" t="s">
        <v>24</v>
      </c>
      <c r="O64" s="32" t="s">
        <v>24</v>
      </c>
      <c r="P64" s="32" t="s">
        <v>24</v>
      </c>
      <c r="Q64" s="32" t="s">
        <v>24</v>
      </c>
      <c r="R64" s="32" t="s">
        <v>24</v>
      </c>
      <c r="S64" s="32" t="s">
        <v>24</v>
      </c>
      <c r="T64" s="32" t="s">
        <v>24</v>
      </c>
      <c r="U64" s="32" t="s">
        <v>24</v>
      </c>
      <c r="V64" s="40">
        <v>5460</v>
      </c>
      <c r="W64" s="40">
        <v>473914</v>
      </c>
      <c r="X64" s="41">
        <f t="shared" si="12"/>
        <v>86.797435897435903</v>
      </c>
      <c r="Y64" s="40">
        <v>610</v>
      </c>
      <c r="Z64" s="40">
        <v>87323</v>
      </c>
      <c r="AA64" s="41">
        <f t="shared" si="13"/>
        <v>143.15245901639344</v>
      </c>
      <c r="AB64" s="40">
        <v>2024</v>
      </c>
      <c r="AC64" s="40">
        <v>121630</v>
      </c>
      <c r="AD64" s="41">
        <f t="shared" si="14"/>
        <v>60.093873517786562</v>
      </c>
      <c r="AE64" s="40">
        <v>247</v>
      </c>
      <c r="AF64" s="40">
        <v>41198</v>
      </c>
      <c r="AG64" s="41">
        <f t="shared" si="15"/>
        <v>166.79352226720647</v>
      </c>
      <c r="AH64" s="32" t="s">
        <v>24</v>
      </c>
      <c r="AI64" s="32" t="s">
        <v>24</v>
      </c>
      <c r="AJ64" s="5"/>
      <c r="AK64" s="9"/>
      <c r="AL64" s="9"/>
      <c r="AM64" s="5"/>
    </row>
    <row r="65" spans="1:39" x14ac:dyDescent="0.25">
      <c r="A65" s="32">
        <v>1993</v>
      </c>
      <c r="B65" s="47">
        <f t="shared" si="11"/>
        <v>-4.3999520441194102</v>
      </c>
      <c r="C65" s="47">
        <f t="shared" si="11"/>
        <v>-5.4834855986686275</v>
      </c>
      <c r="D65" s="42">
        <f t="shared" si="1"/>
        <v>85.824053172811631</v>
      </c>
      <c r="E65" s="42">
        <f t="shared" si="2"/>
        <v>11.651745204650762</v>
      </c>
      <c r="F65" s="42">
        <f t="shared" si="7"/>
        <v>1.1463960149317078</v>
      </c>
      <c r="G65" s="40">
        <v>7974</v>
      </c>
      <c r="H65" s="40">
        <v>684361</v>
      </c>
      <c r="I65" s="40">
        <v>5350481.6017676592</v>
      </c>
      <c r="J65" s="40">
        <v>5109290</v>
      </c>
      <c r="K65" s="43">
        <f t="shared" si="10"/>
        <v>0.13394444237849096</v>
      </c>
      <c r="L65" s="41">
        <f t="shared" si="9"/>
        <v>4.5078484465393842</v>
      </c>
      <c r="M65" s="32" t="s">
        <v>24</v>
      </c>
      <c r="N65" s="32" t="s">
        <v>24</v>
      </c>
      <c r="O65" s="32" t="s">
        <v>24</v>
      </c>
      <c r="P65" s="32" t="s">
        <v>24</v>
      </c>
      <c r="Q65" s="32" t="s">
        <v>24</v>
      </c>
      <c r="R65" s="32" t="s">
        <v>24</v>
      </c>
      <c r="S65" s="32" t="s">
        <v>24</v>
      </c>
      <c r="T65" s="32" t="s">
        <v>24</v>
      </c>
      <c r="U65" s="32" t="s">
        <v>24</v>
      </c>
      <c r="V65" s="40">
        <v>5248</v>
      </c>
      <c r="W65" s="40">
        <v>460219</v>
      </c>
      <c r="X65" s="41">
        <f t="shared" si="12"/>
        <v>87.694169207317074</v>
      </c>
      <c r="Y65" s="40">
        <v>578</v>
      </c>
      <c r="Z65" s="40">
        <v>75436</v>
      </c>
      <c r="AA65" s="41">
        <f t="shared" si="13"/>
        <v>130.51211072664361</v>
      </c>
      <c r="AB65" s="40">
        <v>1941</v>
      </c>
      <c r="AC65" s="40">
        <v>115295</v>
      </c>
      <c r="AD65" s="41">
        <f t="shared" si="14"/>
        <v>59.399793920659455</v>
      </c>
      <c r="AE65" s="40">
        <v>207</v>
      </c>
      <c r="AF65" s="40">
        <v>33411</v>
      </c>
      <c r="AG65" s="41">
        <f t="shared" si="15"/>
        <v>161.40579710144928</v>
      </c>
      <c r="AH65" s="32" t="s">
        <v>24</v>
      </c>
      <c r="AI65" s="32" t="s">
        <v>24</v>
      </c>
      <c r="AJ65" s="5"/>
      <c r="AK65" s="9"/>
      <c r="AL65" s="9"/>
      <c r="AM65" s="5"/>
    </row>
    <row r="66" spans="1:39" x14ac:dyDescent="0.25">
      <c r="A66" s="32">
        <v>1994</v>
      </c>
      <c r="B66" s="47">
        <f t="shared" si="11"/>
        <v>-1.0408828693253074</v>
      </c>
      <c r="C66" s="47">
        <f t="shared" si="11"/>
        <v>-3.2723957092820894</v>
      </c>
      <c r="D66" s="42">
        <f t="shared" si="1"/>
        <v>83.888734000760365</v>
      </c>
      <c r="E66" s="42">
        <f t="shared" si="2"/>
        <v>11.920551810818079</v>
      </c>
      <c r="F66" s="42">
        <f t="shared" si="7"/>
        <v>2.3070072460906843</v>
      </c>
      <c r="G66" s="40">
        <v>7891</v>
      </c>
      <c r="H66" s="40">
        <v>661966</v>
      </c>
      <c r="I66" s="40">
        <v>5475324.4334105114</v>
      </c>
      <c r="J66" s="40">
        <v>5122760</v>
      </c>
      <c r="K66" s="43">
        <f t="shared" si="10"/>
        <v>0.12922057640803006</v>
      </c>
      <c r="L66" s="41">
        <f t="shared" ref="L66:L94" si="16">100-((J66*100)/I66)</f>
        <v>6.4391514639599734</v>
      </c>
      <c r="M66" s="32" t="s">
        <v>24</v>
      </c>
      <c r="N66" s="32" t="s">
        <v>24</v>
      </c>
      <c r="O66" s="32" t="s">
        <v>24</v>
      </c>
      <c r="P66" s="32" t="s">
        <v>24</v>
      </c>
      <c r="Q66" s="32" t="s">
        <v>24</v>
      </c>
      <c r="R66" s="32" t="s">
        <v>24</v>
      </c>
      <c r="S66" s="32" t="s">
        <v>24</v>
      </c>
      <c r="T66" s="32" t="s">
        <v>24</v>
      </c>
      <c r="U66" s="32" t="s">
        <v>24</v>
      </c>
      <c r="V66" s="40">
        <v>5138</v>
      </c>
      <c r="W66" s="40">
        <v>448370</v>
      </c>
      <c r="X66" s="41">
        <f t="shared" si="12"/>
        <v>87.265472946671863</v>
      </c>
      <c r="Y66" s="40">
        <v>570</v>
      </c>
      <c r="Z66" s="40">
        <v>73561</v>
      </c>
      <c r="AA66" s="41">
        <f t="shared" si="13"/>
        <v>129.05438596491229</v>
      </c>
      <c r="AB66" s="40">
        <v>1985</v>
      </c>
      <c r="AC66" s="40">
        <v>114104</v>
      </c>
      <c r="AD66" s="41">
        <f t="shared" si="14"/>
        <v>57.483123425692696</v>
      </c>
      <c r="AE66" s="40">
        <v>198</v>
      </c>
      <c r="AF66" s="40">
        <v>25931</v>
      </c>
      <c r="AG66" s="41">
        <f t="shared" si="15"/>
        <v>130.96464646464648</v>
      </c>
      <c r="AH66" s="32" t="s">
        <v>24</v>
      </c>
      <c r="AI66" s="32" t="s">
        <v>24</v>
      </c>
      <c r="AJ66" s="5"/>
      <c r="AK66" s="9"/>
      <c r="AL66" s="9"/>
      <c r="AM66" s="5"/>
    </row>
    <row r="67" spans="1:39" x14ac:dyDescent="0.25">
      <c r="A67" s="32">
        <v>1995</v>
      </c>
      <c r="B67" s="47">
        <f t="shared" si="11"/>
        <v>-4.8916487137244964</v>
      </c>
      <c r="C67" s="47">
        <f t="shared" si="11"/>
        <v>-3.6853856542481038</v>
      </c>
      <c r="D67" s="42">
        <f t="shared" si="1"/>
        <v>84.952698201199198</v>
      </c>
      <c r="E67" s="42">
        <f t="shared" si="2"/>
        <v>11.771256489483509</v>
      </c>
      <c r="F67" s="42">
        <f t="shared" si="7"/>
        <v>-1.2524195498993786</v>
      </c>
      <c r="G67" s="40">
        <v>7505</v>
      </c>
      <c r="H67" s="40">
        <v>637570</v>
      </c>
      <c r="I67" s="40">
        <v>5601580.5567374416</v>
      </c>
      <c r="J67" s="40">
        <v>5174410</v>
      </c>
      <c r="K67" s="43">
        <f t="shared" si="10"/>
        <v>0.12321598017938278</v>
      </c>
      <c r="L67" s="41">
        <f t="shared" si="16"/>
        <v>7.6258933065534791</v>
      </c>
      <c r="M67" s="32" t="s">
        <v>24</v>
      </c>
      <c r="N67" s="32" t="s">
        <v>24</v>
      </c>
      <c r="O67" s="32" t="s">
        <v>24</v>
      </c>
      <c r="P67" s="32" t="s">
        <v>24</v>
      </c>
      <c r="Q67" s="32" t="s">
        <v>24</v>
      </c>
      <c r="R67" s="32" t="s">
        <v>24</v>
      </c>
      <c r="S67" s="32" t="s">
        <v>24</v>
      </c>
      <c r="T67" s="32" t="s">
        <v>24</v>
      </c>
      <c r="U67" s="32" t="s">
        <v>24</v>
      </c>
      <c r="V67" s="40">
        <v>4756</v>
      </c>
      <c r="W67" s="40">
        <v>417796</v>
      </c>
      <c r="X67" s="41">
        <f t="shared" si="12"/>
        <v>87.846089150546675</v>
      </c>
      <c r="Y67" s="40">
        <v>533</v>
      </c>
      <c r="Z67" s="40">
        <v>71166</v>
      </c>
      <c r="AA67" s="41">
        <f t="shared" si="13"/>
        <v>133.51969981238273</v>
      </c>
      <c r="AB67" s="40">
        <v>2035</v>
      </c>
      <c r="AC67" s="40">
        <v>119476</v>
      </c>
      <c r="AD67" s="41">
        <f t="shared" si="14"/>
        <v>58.710565110565113</v>
      </c>
      <c r="AE67" s="40">
        <v>181</v>
      </c>
      <c r="AF67" s="40">
        <v>29132</v>
      </c>
      <c r="AG67" s="41">
        <f t="shared" si="15"/>
        <v>160.95027624309392</v>
      </c>
      <c r="AH67" s="32" t="s">
        <v>24</v>
      </c>
      <c r="AI67" s="32" t="s">
        <v>24</v>
      </c>
      <c r="AJ67" s="5"/>
      <c r="AK67" s="9"/>
      <c r="AL67" s="9"/>
      <c r="AM67" s="5"/>
    </row>
    <row r="68" spans="1:39" x14ac:dyDescent="0.25">
      <c r="A68" s="32">
        <v>1996</v>
      </c>
      <c r="B68" s="47">
        <f t="shared" si="11"/>
        <v>-0.39307128580946032</v>
      </c>
      <c r="C68" s="47">
        <f t="shared" si="11"/>
        <v>-1.5534764810138495</v>
      </c>
      <c r="D68" s="42">
        <f t="shared" ref="D68:D94" si="17">H68/G68</f>
        <v>83.963012507524581</v>
      </c>
      <c r="E68" s="42">
        <f t="shared" ref="E68:E94" si="18">(G68/H68)*1000</f>
        <v>11.910006205534636</v>
      </c>
      <c r="F68" s="42">
        <f t="shared" si="7"/>
        <v>1.1787162753193443</v>
      </c>
      <c r="G68" s="40">
        <f>(G69+G67)/2</f>
        <v>7475.5</v>
      </c>
      <c r="H68" s="40">
        <f>(H69+H67)/2</f>
        <v>627665.5</v>
      </c>
      <c r="I68" s="40">
        <v>5712140.6708858591</v>
      </c>
      <c r="J68" s="40">
        <v>5298680</v>
      </c>
      <c r="K68" s="43">
        <f t="shared" ref="K68:K94" si="19">H68/J68</f>
        <v>0.11845695531717333</v>
      </c>
      <c r="L68" s="41">
        <f t="shared" si="16"/>
        <v>7.2382788644057996</v>
      </c>
      <c r="M68" s="32" t="s">
        <v>24</v>
      </c>
      <c r="N68" s="32" t="s">
        <v>24</v>
      </c>
      <c r="O68" s="32" t="s">
        <v>24</v>
      </c>
      <c r="P68" s="32" t="s">
        <v>24</v>
      </c>
      <c r="Q68" s="32" t="s">
        <v>24</v>
      </c>
      <c r="R68" s="32" t="s">
        <v>24</v>
      </c>
      <c r="S68" s="32" t="s">
        <v>24</v>
      </c>
      <c r="T68" s="32" t="s">
        <v>24</v>
      </c>
      <c r="U68" s="32" t="s">
        <v>24</v>
      </c>
      <c r="V68" s="40">
        <f>(V67+V69)/2</f>
        <v>4730</v>
      </c>
      <c r="W68" s="40">
        <f>(W67+W69)/2</f>
        <v>411618</v>
      </c>
      <c r="X68" s="41">
        <f t="shared" si="12"/>
        <v>87.02283298097251</v>
      </c>
      <c r="Y68" s="40">
        <f>(Y67+Y69)/2</f>
        <v>503.5</v>
      </c>
      <c r="Z68" s="40">
        <f>(Z67+Z69)/2</f>
        <v>69654.5</v>
      </c>
      <c r="AA68" s="41">
        <f t="shared" si="13"/>
        <v>138.34061569016882</v>
      </c>
      <c r="AB68" s="40">
        <f t="shared" ref="AB68:AF68" si="20">(AB67+AB69)/2</f>
        <v>2063.5</v>
      </c>
      <c r="AC68" s="40">
        <f t="shared" si="20"/>
        <v>117925.5</v>
      </c>
      <c r="AD68" s="41">
        <f t="shared" si="14"/>
        <v>57.14829173733947</v>
      </c>
      <c r="AE68" s="40">
        <f t="shared" si="20"/>
        <v>178.5</v>
      </c>
      <c r="AF68" s="40">
        <f t="shared" si="20"/>
        <v>28467.5</v>
      </c>
      <c r="AG68" s="41">
        <f t="shared" si="15"/>
        <v>159.48179271708685</v>
      </c>
      <c r="AH68" s="32" t="s">
        <v>24</v>
      </c>
      <c r="AI68" s="32" t="s">
        <v>24</v>
      </c>
      <c r="AJ68" s="5"/>
      <c r="AK68" s="9"/>
      <c r="AL68" s="9"/>
      <c r="AM68" s="5"/>
    </row>
    <row r="69" spans="1:39" x14ac:dyDescent="0.25">
      <c r="A69" s="32">
        <v>1997</v>
      </c>
      <c r="B69" s="47">
        <f t="shared" si="11"/>
        <v>-0.39462243328205471</v>
      </c>
      <c r="C69" s="47">
        <f t="shared" si="11"/>
        <v>-1.5779901874485696</v>
      </c>
      <c r="D69" s="42">
        <f t="shared" si="17"/>
        <v>82.965484824066607</v>
      </c>
      <c r="E69" s="42">
        <f t="shared" si="18"/>
        <v>12.05320504207938</v>
      </c>
      <c r="F69" s="42">
        <f t="shared" si="7"/>
        <v>1.2023405703869352</v>
      </c>
      <c r="G69" s="40">
        <v>7446</v>
      </c>
      <c r="H69" s="40">
        <v>617761</v>
      </c>
      <c r="I69" s="40">
        <v>5824396.1151903979</v>
      </c>
      <c r="J69" s="40">
        <v>5380190</v>
      </c>
      <c r="K69" s="43">
        <f t="shared" si="19"/>
        <v>0.11482140965281895</v>
      </c>
      <c r="L69" s="41">
        <f t="shared" si="16"/>
        <v>7.6266467184791935</v>
      </c>
      <c r="M69" s="32" t="s">
        <v>24</v>
      </c>
      <c r="N69" s="32" t="s">
        <v>24</v>
      </c>
      <c r="O69" s="32" t="s">
        <v>24</v>
      </c>
      <c r="P69" s="32" t="s">
        <v>24</v>
      </c>
      <c r="Q69" s="32" t="s">
        <v>24</v>
      </c>
      <c r="R69" s="32" t="s">
        <v>24</v>
      </c>
      <c r="S69" s="32" t="s">
        <v>24</v>
      </c>
      <c r="T69" s="32" t="s">
        <v>24</v>
      </c>
      <c r="U69" s="32" t="s">
        <v>24</v>
      </c>
      <c r="V69" s="40">
        <v>4704</v>
      </c>
      <c r="W69" s="40">
        <v>405440</v>
      </c>
      <c r="X69" s="41">
        <f t="shared" si="12"/>
        <v>86.19047619047619</v>
      </c>
      <c r="Y69" s="40">
        <v>474</v>
      </c>
      <c r="Z69" s="40">
        <v>68143</v>
      </c>
      <c r="AA69" s="41">
        <f t="shared" si="13"/>
        <v>143.76160337552741</v>
      </c>
      <c r="AB69" s="40">
        <v>2092</v>
      </c>
      <c r="AC69" s="40">
        <v>116375</v>
      </c>
      <c r="AD69" s="41">
        <f t="shared" si="14"/>
        <v>55.628585086042065</v>
      </c>
      <c r="AE69" s="40">
        <v>176</v>
      </c>
      <c r="AF69" s="40">
        <v>27803</v>
      </c>
      <c r="AG69" s="41">
        <f t="shared" si="15"/>
        <v>157.97159090909091</v>
      </c>
      <c r="AH69" s="32" t="s">
        <v>24</v>
      </c>
      <c r="AI69" s="32" t="s">
        <v>24</v>
      </c>
      <c r="AJ69" s="5"/>
      <c r="AK69" s="9"/>
      <c r="AL69" s="9"/>
      <c r="AM69" s="5"/>
    </row>
    <row r="70" spans="1:39" x14ac:dyDescent="0.25">
      <c r="A70" s="32">
        <v>1998</v>
      </c>
      <c r="B70" s="47">
        <f t="shared" ref="B70:C94" si="21">((G70-G69)/G69)*100</f>
        <v>-9.4010206822455006E-2</v>
      </c>
      <c r="C70" s="47">
        <f t="shared" si="21"/>
        <v>-1.007833126403253</v>
      </c>
      <c r="D70" s="42">
        <f t="shared" si="17"/>
        <v>82.20661379217637</v>
      </c>
      <c r="E70" s="42">
        <f t="shared" si="18"/>
        <v>12.164471371221598</v>
      </c>
      <c r="F70" s="42">
        <f t="shared" si="7"/>
        <v>0.92312649418782899</v>
      </c>
      <c r="G70" s="40">
        <v>7439</v>
      </c>
      <c r="H70" s="40">
        <v>611535</v>
      </c>
      <c r="I70" s="40">
        <v>5937497.6749110622</v>
      </c>
      <c r="J70" s="40">
        <v>5432350</v>
      </c>
      <c r="K70" s="43">
        <f t="shared" si="19"/>
        <v>0.11257282759763269</v>
      </c>
      <c r="L70" s="41">
        <f t="shared" si="16"/>
        <v>8.5077536458762353</v>
      </c>
      <c r="M70" s="32" t="s">
        <v>24</v>
      </c>
      <c r="N70" s="32" t="s">
        <v>24</v>
      </c>
      <c r="O70" s="32" t="s">
        <v>24</v>
      </c>
      <c r="P70" s="32" t="s">
        <v>24</v>
      </c>
      <c r="Q70" s="32" t="s">
        <v>24</v>
      </c>
      <c r="R70" s="32" t="s">
        <v>24</v>
      </c>
      <c r="S70" s="32" t="s">
        <v>24</v>
      </c>
      <c r="T70" s="32" t="s">
        <v>24</v>
      </c>
      <c r="U70" s="32" t="s">
        <v>24</v>
      </c>
      <c r="V70" s="40">
        <v>4626</v>
      </c>
      <c r="W70" s="40">
        <v>390462</v>
      </c>
      <c r="X70" s="41">
        <f t="shared" si="12"/>
        <v>84.405966277561603</v>
      </c>
      <c r="Y70" s="40">
        <v>448</v>
      </c>
      <c r="Z70" s="40">
        <v>69515</v>
      </c>
      <c r="AA70" s="41">
        <f t="shared" si="13"/>
        <v>155.16741071428572</v>
      </c>
      <c r="AB70" s="40">
        <v>2184</v>
      </c>
      <c r="AC70" s="40">
        <v>212578</v>
      </c>
      <c r="AD70" s="41">
        <f t="shared" si="14"/>
        <v>97.33424908424908</v>
      </c>
      <c r="AE70" s="40">
        <v>181</v>
      </c>
      <c r="AF70" s="40">
        <v>29980</v>
      </c>
      <c r="AG70" s="41">
        <f t="shared" si="15"/>
        <v>165.6353591160221</v>
      </c>
      <c r="AH70" s="32" t="s">
        <v>24</v>
      </c>
      <c r="AI70" s="32" t="s">
        <v>24</v>
      </c>
      <c r="AJ70" s="5"/>
      <c r="AK70" s="9"/>
      <c r="AL70" s="9"/>
      <c r="AM70" s="5"/>
    </row>
    <row r="71" spans="1:39" x14ac:dyDescent="0.25">
      <c r="A71" s="32">
        <v>1999</v>
      </c>
      <c r="B71" s="50">
        <f t="shared" si="21"/>
        <v>-5.1350988036026353</v>
      </c>
      <c r="C71" s="50">
        <f t="shared" si="21"/>
        <v>-5.1573499472638531</v>
      </c>
      <c r="D71" s="42">
        <f t="shared" si="17"/>
        <v>82.187331727362903</v>
      </c>
      <c r="E71" s="42">
        <f t="shared" si="18"/>
        <v>12.167325291898564</v>
      </c>
      <c r="F71" s="42">
        <f t="shared" ref="F71:F94" si="22">((E71-E70)/E70)*100</f>
        <v>2.3461115488483168E-2</v>
      </c>
      <c r="G71" s="40">
        <v>7057</v>
      </c>
      <c r="H71" s="40">
        <v>579996</v>
      </c>
      <c r="I71" s="40">
        <v>6052335.8891060948</v>
      </c>
      <c r="J71" s="40">
        <v>5404480</v>
      </c>
      <c r="K71" s="43">
        <f t="shared" si="19"/>
        <v>0.10731763277873171</v>
      </c>
      <c r="L71" s="41">
        <f t="shared" si="16"/>
        <v>10.704228928738132</v>
      </c>
      <c r="M71" s="32" t="s">
        <v>24</v>
      </c>
      <c r="N71" s="32" t="s">
        <v>24</v>
      </c>
      <c r="O71" s="32" t="s">
        <v>24</v>
      </c>
      <c r="P71" s="32" t="s">
        <v>24</v>
      </c>
      <c r="Q71" s="32" t="s">
        <v>24</v>
      </c>
      <c r="R71" s="32" t="s">
        <v>24</v>
      </c>
      <c r="S71" s="32" t="s">
        <v>24</v>
      </c>
      <c r="T71" s="32" t="s">
        <v>24</v>
      </c>
      <c r="U71" s="32" t="s">
        <v>24</v>
      </c>
      <c r="V71" s="40">
        <v>4332</v>
      </c>
      <c r="W71" s="40">
        <v>359368</v>
      </c>
      <c r="X71" s="41">
        <f t="shared" si="12"/>
        <v>82.956602031394269</v>
      </c>
      <c r="Y71" s="40">
        <v>424</v>
      </c>
      <c r="Z71" s="40">
        <v>74560</v>
      </c>
      <c r="AA71" s="41">
        <f t="shared" si="13"/>
        <v>175.84905660377359</v>
      </c>
      <c r="AB71" s="40">
        <v>2125</v>
      </c>
      <c r="AC71" s="40">
        <v>116925</v>
      </c>
      <c r="AD71" s="41">
        <f t="shared" si="14"/>
        <v>55.023529411764706</v>
      </c>
      <c r="AE71" s="40">
        <v>178</v>
      </c>
      <c r="AF71" s="40">
        <v>29143</v>
      </c>
      <c r="AG71" s="41">
        <f t="shared" si="15"/>
        <v>163.72471910112358</v>
      </c>
      <c r="AH71" s="32" t="s">
        <v>24</v>
      </c>
      <c r="AI71" s="32" t="s">
        <v>24</v>
      </c>
      <c r="AJ71" s="5"/>
      <c r="AK71" s="9"/>
      <c r="AL71" s="9"/>
      <c r="AM71" s="5"/>
    </row>
    <row r="72" spans="1:39" x14ac:dyDescent="0.25">
      <c r="A72" s="32">
        <v>2000</v>
      </c>
      <c r="B72" s="47">
        <f t="shared" si="21"/>
        <v>8.530537055405981</v>
      </c>
      <c r="C72" s="47">
        <f t="shared" si="21"/>
        <v>2.6722598086883358</v>
      </c>
      <c r="D72" s="42">
        <f t="shared" si="17"/>
        <v>77.751011881446658</v>
      </c>
      <c r="E72" s="42">
        <f t="shared" si="18"/>
        <v>12.861568946842542</v>
      </c>
      <c r="F72" s="42">
        <f t="shared" si="22"/>
        <v>5.7058033568497617</v>
      </c>
      <c r="G72" s="40">
        <v>7659</v>
      </c>
      <c r="H72" s="40">
        <v>595495</v>
      </c>
      <c r="I72" s="40">
        <v>6168056.377495721</v>
      </c>
      <c r="J72" s="40">
        <v>5381460</v>
      </c>
      <c r="K72" s="43">
        <f t="shared" si="19"/>
        <v>0.1106567734406648</v>
      </c>
      <c r="L72" s="41">
        <f t="shared" si="16"/>
        <v>12.752742993167729</v>
      </c>
      <c r="M72" s="32" t="s">
        <v>24</v>
      </c>
      <c r="N72" s="32" t="s">
        <v>24</v>
      </c>
      <c r="O72" s="32" t="s">
        <v>24</v>
      </c>
      <c r="P72" s="32" t="s">
        <v>24</v>
      </c>
      <c r="Q72" s="32" t="s">
        <v>24</v>
      </c>
      <c r="R72" s="32" t="s">
        <v>24</v>
      </c>
      <c r="S72" s="32" t="s">
        <v>24</v>
      </c>
      <c r="T72" s="32" t="s">
        <v>24</v>
      </c>
      <c r="U72" s="32" t="s">
        <v>24</v>
      </c>
      <c r="V72" s="40">
        <v>4640</v>
      </c>
      <c r="W72" s="40">
        <v>365441</v>
      </c>
      <c r="X72" s="41">
        <f t="shared" si="12"/>
        <v>78.758836206896547</v>
      </c>
      <c r="Y72" s="40">
        <v>452</v>
      </c>
      <c r="Z72" s="40">
        <v>66515</v>
      </c>
      <c r="AA72" s="41">
        <f t="shared" si="13"/>
        <v>147.15707964601771</v>
      </c>
      <c r="AB72" s="40">
        <v>2348</v>
      </c>
      <c r="AC72" s="40">
        <v>127660</v>
      </c>
      <c r="AD72" s="41">
        <f t="shared" si="14"/>
        <v>54.369676320272575</v>
      </c>
      <c r="AE72" s="40">
        <v>219</v>
      </c>
      <c r="AF72" s="40">
        <v>35879</v>
      </c>
      <c r="AG72" s="41">
        <f t="shared" si="15"/>
        <v>163.83105022831049</v>
      </c>
      <c r="AH72" s="32" t="s">
        <v>24</v>
      </c>
      <c r="AI72" s="32" t="s">
        <v>24</v>
      </c>
      <c r="AJ72" s="5"/>
      <c r="AK72" s="9"/>
      <c r="AL72" s="9"/>
      <c r="AM72" s="5"/>
    </row>
    <row r="73" spans="1:39" x14ac:dyDescent="0.25">
      <c r="A73" s="32">
        <v>2001</v>
      </c>
      <c r="B73" s="47">
        <f t="shared" si="21"/>
        <v>-3.2510771641206424</v>
      </c>
      <c r="C73" s="47">
        <f t="shared" si="21"/>
        <v>0.69102175501053742</v>
      </c>
      <c r="D73" s="42">
        <f t="shared" si="17"/>
        <v>80.91902834008097</v>
      </c>
      <c r="E73" s="42">
        <f t="shared" si="18"/>
        <v>12.358032721268824</v>
      </c>
      <c r="F73" s="42">
        <f t="shared" si="22"/>
        <v>-3.9150451057320983</v>
      </c>
      <c r="G73" s="40">
        <v>7410</v>
      </c>
      <c r="H73" s="40">
        <v>599610</v>
      </c>
      <c r="I73" s="40">
        <v>6274369.3848362099</v>
      </c>
      <c r="J73" s="40">
        <v>5479390</v>
      </c>
      <c r="K73" s="43">
        <f t="shared" si="19"/>
        <v>0.10943006429547815</v>
      </c>
      <c r="L73" s="41">
        <f t="shared" si="16"/>
        <v>12.67026749743971</v>
      </c>
      <c r="M73" s="32" t="s">
        <v>24</v>
      </c>
      <c r="N73" s="32" t="s">
        <v>24</v>
      </c>
      <c r="O73" s="32" t="s">
        <v>24</v>
      </c>
      <c r="P73" s="32" t="s">
        <v>24</v>
      </c>
      <c r="Q73" s="32" t="s">
        <v>24</v>
      </c>
      <c r="R73" s="32" t="s">
        <v>24</v>
      </c>
      <c r="S73" s="32" t="s">
        <v>24</v>
      </c>
      <c r="T73" s="32" t="s">
        <v>24</v>
      </c>
      <c r="U73" s="32" t="s">
        <v>24</v>
      </c>
      <c r="V73" s="40">
        <v>4323</v>
      </c>
      <c r="W73" s="40">
        <v>350549</v>
      </c>
      <c r="X73" s="41">
        <f t="shared" si="12"/>
        <v>81.089289845015031</v>
      </c>
      <c r="Y73" s="40">
        <v>437</v>
      </c>
      <c r="Z73" s="40">
        <v>74431</v>
      </c>
      <c r="AA73" s="41">
        <f t="shared" si="13"/>
        <v>170.32265446224255</v>
      </c>
      <c r="AB73" s="40">
        <v>2412</v>
      </c>
      <c r="AC73" s="40">
        <v>133472</v>
      </c>
      <c r="AD73" s="41">
        <f t="shared" si="14"/>
        <v>55.336650082918737</v>
      </c>
      <c r="AE73" s="40">
        <v>238</v>
      </c>
      <c r="AF73" s="40">
        <v>41158</v>
      </c>
      <c r="AG73" s="41">
        <f t="shared" si="15"/>
        <v>172.9327731092437</v>
      </c>
      <c r="AH73" s="32" t="s">
        <v>24</v>
      </c>
      <c r="AI73" s="32" t="s">
        <v>24</v>
      </c>
      <c r="AJ73" s="5"/>
      <c r="AK73" s="9"/>
      <c r="AL73" s="9"/>
      <c r="AM73" s="5"/>
    </row>
    <row r="74" spans="1:39" x14ac:dyDescent="0.25">
      <c r="A74" s="32">
        <v>2002</v>
      </c>
      <c r="B74" s="47">
        <f t="shared" si="21"/>
        <v>9.9730094466936574</v>
      </c>
      <c r="C74" s="47">
        <f t="shared" si="21"/>
        <v>3.222094361334868</v>
      </c>
      <c r="D74" s="42">
        <f t="shared" si="17"/>
        <v>75.951650509264937</v>
      </c>
      <c r="E74" s="42">
        <f t="shared" si="18"/>
        <v>13.166270822225453</v>
      </c>
      <c r="F74" s="42">
        <f t="shared" si="22"/>
        <v>6.5401841796842692</v>
      </c>
      <c r="G74" s="40">
        <v>8149</v>
      </c>
      <c r="H74" s="40">
        <v>618930</v>
      </c>
      <c r="I74" s="40">
        <v>6381919.0224002684</v>
      </c>
      <c r="J74" s="40">
        <v>5531260</v>
      </c>
      <c r="K74" s="43">
        <f t="shared" si="19"/>
        <v>0.11189674685333902</v>
      </c>
      <c r="L74" s="41">
        <f t="shared" si="16"/>
        <v>13.329204263082801</v>
      </c>
      <c r="M74" s="32" t="s">
        <v>24</v>
      </c>
      <c r="N74" s="32" t="s">
        <v>24</v>
      </c>
      <c r="O74" s="32" t="s">
        <v>24</v>
      </c>
      <c r="P74" s="32" t="s">
        <v>24</v>
      </c>
      <c r="Q74" s="32" t="s">
        <v>24</v>
      </c>
      <c r="R74" s="32" t="s">
        <v>24</v>
      </c>
      <c r="S74" s="32" t="s">
        <v>24</v>
      </c>
      <c r="T74" s="32" t="s">
        <v>24</v>
      </c>
      <c r="U74" s="32" t="s">
        <v>24</v>
      </c>
      <c r="V74" s="40">
        <v>4817</v>
      </c>
      <c r="W74" s="40">
        <v>366484</v>
      </c>
      <c r="X74" s="41">
        <f t="shared" si="12"/>
        <v>76.081378451318244</v>
      </c>
      <c r="Y74" s="40">
        <v>469</v>
      </c>
      <c r="Z74" s="40">
        <v>72460</v>
      </c>
      <c r="AA74" s="41">
        <f t="shared" si="13"/>
        <v>154.49893390191897</v>
      </c>
      <c r="AB74" s="40">
        <v>2559</v>
      </c>
      <c r="AC74" s="40">
        <v>137181</v>
      </c>
      <c r="AD74" s="41">
        <f t="shared" si="14"/>
        <v>53.607268464243845</v>
      </c>
      <c r="AE74" s="40">
        <v>304</v>
      </c>
      <c r="AF74" s="40">
        <v>42805</v>
      </c>
      <c r="AG74" s="41">
        <f t="shared" si="15"/>
        <v>140.80592105263159</v>
      </c>
      <c r="AH74" s="32" t="s">
        <v>24</v>
      </c>
      <c r="AI74" s="32" t="s">
        <v>24</v>
      </c>
      <c r="AJ74" s="5"/>
      <c r="AK74" s="9"/>
      <c r="AL74" s="9"/>
      <c r="AM74" s="5"/>
    </row>
    <row r="75" spans="1:39" x14ac:dyDescent="0.25">
      <c r="A75" s="32">
        <v>2003</v>
      </c>
      <c r="B75" s="47">
        <f t="shared" si="21"/>
        <v>10.038041477481901</v>
      </c>
      <c r="C75" s="47">
        <f t="shared" si="21"/>
        <v>8.171683389074694</v>
      </c>
      <c r="D75" s="42">
        <f t="shared" si="17"/>
        <v>74.663432586149213</v>
      </c>
      <c r="E75" s="42">
        <f t="shared" si="18"/>
        <v>13.393437260551421</v>
      </c>
      <c r="F75" s="42">
        <f t="shared" si="22"/>
        <v>1.7253665931168407</v>
      </c>
      <c r="G75" s="40">
        <v>8967</v>
      </c>
      <c r="H75" s="40">
        <v>669507</v>
      </c>
      <c r="I75" s="40">
        <v>6587643.8759338446</v>
      </c>
      <c r="J75" s="40">
        <v>5675130</v>
      </c>
      <c r="K75" s="43">
        <f t="shared" si="19"/>
        <v>0.11797209931754868</v>
      </c>
      <c r="L75" s="41">
        <f t="shared" si="16"/>
        <v>13.851900514347236</v>
      </c>
      <c r="M75" s="32" t="s">
        <v>24</v>
      </c>
      <c r="N75" s="32" t="s">
        <v>24</v>
      </c>
      <c r="O75" s="32" t="s">
        <v>24</v>
      </c>
      <c r="P75" s="32" t="s">
        <v>24</v>
      </c>
      <c r="Q75" s="32" t="s">
        <v>24</v>
      </c>
      <c r="R75" s="32" t="s">
        <v>24</v>
      </c>
      <c r="S75" s="32" t="s">
        <v>24</v>
      </c>
      <c r="T75" s="32" t="s">
        <v>24</v>
      </c>
      <c r="U75" s="32" t="s">
        <v>24</v>
      </c>
      <c r="V75" s="40">
        <v>5270</v>
      </c>
      <c r="W75" s="40">
        <v>395450</v>
      </c>
      <c r="X75" s="41">
        <f t="shared" si="12"/>
        <v>75.037950664136616</v>
      </c>
      <c r="Y75" s="40">
        <v>542</v>
      </c>
      <c r="Z75" s="40">
        <v>78283</v>
      </c>
      <c r="AA75" s="41">
        <f t="shared" si="13"/>
        <v>144.43357933579335</v>
      </c>
      <c r="AB75" s="40">
        <v>2828</v>
      </c>
      <c r="AC75" s="40">
        <v>149820</v>
      </c>
      <c r="AD75" s="41">
        <f t="shared" si="14"/>
        <v>52.977369165487978</v>
      </c>
      <c r="AE75" s="40">
        <v>327</v>
      </c>
      <c r="AF75" s="40">
        <v>45954</v>
      </c>
      <c r="AG75" s="41">
        <f t="shared" si="15"/>
        <v>140.53211009174311</v>
      </c>
      <c r="AH75" s="32" t="s">
        <v>24</v>
      </c>
      <c r="AI75" s="32" t="s">
        <v>24</v>
      </c>
      <c r="AJ75" s="5"/>
      <c r="AK75" s="9"/>
      <c r="AL75" s="9"/>
      <c r="AM75" s="5"/>
    </row>
    <row r="76" spans="1:39" x14ac:dyDescent="0.25">
      <c r="A76" s="32">
        <v>2004</v>
      </c>
      <c r="B76" s="47">
        <f t="shared" si="21"/>
        <v>5.0072488011598084</v>
      </c>
      <c r="C76" s="47">
        <f t="shared" si="21"/>
        <v>1.6196992712548188</v>
      </c>
      <c r="D76" s="42">
        <f t="shared" si="17"/>
        <v>72.254779099405269</v>
      </c>
      <c r="E76" s="42">
        <f t="shared" si="18"/>
        <v>13.839914985059181</v>
      </c>
      <c r="F76" s="42">
        <f t="shared" si="22"/>
        <v>3.3335559485002455</v>
      </c>
      <c r="G76" s="40">
        <v>9416</v>
      </c>
      <c r="H76" s="40">
        <v>680351</v>
      </c>
      <c r="I76" s="40">
        <v>6801255.4756050352</v>
      </c>
      <c r="J76" s="40">
        <v>5862900</v>
      </c>
      <c r="K76" s="43">
        <f t="shared" si="19"/>
        <v>0.11604342560848727</v>
      </c>
      <c r="L76" s="41">
        <f t="shared" si="16"/>
        <v>13.796797943714353</v>
      </c>
      <c r="M76" s="32" t="s">
        <v>24</v>
      </c>
      <c r="N76" s="32" t="s">
        <v>24</v>
      </c>
      <c r="O76" s="32" t="s">
        <v>24</v>
      </c>
      <c r="P76" s="32" t="s">
        <v>24</v>
      </c>
      <c r="Q76" s="32" t="s">
        <v>24</v>
      </c>
      <c r="R76" s="32" t="s">
        <v>24</v>
      </c>
      <c r="S76" s="32" t="s">
        <v>24</v>
      </c>
      <c r="T76" s="32" t="s">
        <v>24</v>
      </c>
      <c r="U76" s="32" t="s">
        <v>24</v>
      </c>
      <c r="V76" s="40">
        <v>5574</v>
      </c>
      <c r="W76" s="40">
        <v>388194</v>
      </c>
      <c r="X76" s="41">
        <f t="shared" si="12"/>
        <v>69.64370290635091</v>
      </c>
      <c r="Y76" s="40">
        <v>575</v>
      </c>
      <c r="Z76" s="40">
        <v>89639</v>
      </c>
      <c r="AA76" s="41">
        <f t="shared" si="13"/>
        <v>155.89391304347825</v>
      </c>
      <c r="AB76" s="40">
        <v>2873</v>
      </c>
      <c r="AC76" s="40">
        <v>147176</v>
      </c>
      <c r="AD76" s="41">
        <f t="shared" si="14"/>
        <v>51.227288548555514</v>
      </c>
      <c r="AE76" s="40">
        <v>394</v>
      </c>
      <c r="AF76" s="40">
        <v>55342</v>
      </c>
      <c r="AG76" s="41">
        <f t="shared" si="15"/>
        <v>140.46192893401016</v>
      </c>
      <c r="AH76" s="32" t="s">
        <v>24</v>
      </c>
      <c r="AI76" s="32" t="s">
        <v>24</v>
      </c>
      <c r="AJ76" s="5"/>
      <c r="AK76" s="9"/>
      <c r="AL76" s="9"/>
      <c r="AM76" s="5"/>
    </row>
    <row r="77" spans="1:39" x14ac:dyDescent="0.25">
      <c r="A77" s="32">
        <v>2005</v>
      </c>
      <c r="B77" s="47">
        <f t="shared" si="21"/>
        <v>-2.8462192013593883</v>
      </c>
      <c r="C77" s="47">
        <f t="shared" si="21"/>
        <v>-0.58543310732254383</v>
      </c>
      <c r="D77" s="42">
        <f t="shared" si="17"/>
        <v>73.936160909488407</v>
      </c>
      <c r="E77" s="42">
        <f t="shared" si="18"/>
        <v>13.525181557968443</v>
      </c>
      <c r="F77" s="42">
        <f t="shared" si="22"/>
        <v>-2.2740994249640067</v>
      </c>
      <c r="G77" s="40">
        <v>9148</v>
      </c>
      <c r="H77" s="40">
        <v>676368</v>
      </c>
      <c r="I77" s="40">
        <v>7023627.8307447825</v>
      </c>
      <c r="J77" s="40">
        <v>5904999</v>
      </c>
      <c r="K77" s="43">
        <f t="shared" si="19"/>
        <v>0.11454159433388558</v>
      </c>
      <c r="L77" s="41">
        <f t="shared" si="16"/>
        <v>15.926652973384606</v>
      </c>
      <c r="M77" s="32" t="s">
        <v>24</v>
      </c>
      <c r="N77" s="32" t="s">
        <v>24</v>
      </c>
      <c r="O77" s="32" t="s">
        <v>24</v>
      </c>
      <c r="P77" s="32" t="s">
        <v>24</v>
      </c>
      <c r="Q77" s="32" t="s">
        <v>24</v>
      </c>
      <c r="R77" s="32" t="s">
        <v>24</v>
      </c>
      <c r="S77" s="32" t="s">
        <v>24</v>
      </c>
      <c r="T77" s="32" t="s">
        <v>24</v>
      </c>
      <c r="U77" s="32" t="s">
        <v>24</v>
      </c>
      <c r="V77" s="40">
        <v>5493</v>
      </c>
      <c r="W77" s="40">
        <v>402032</v>
      </c>
      <c r="X77" s="41">
        <f t="shared" si="12"/>
        <v>73.189878026579279</v>
      </c>
      <c r="Y77" s="40">
        <v>602</v>
      </c>
      <c r="Z77" s="40">
        <v>91882</v>
      </c>
      <c r="AA77" s="41">
        <f t="shared" si="13"/>
        <v>152.62790697674419</v>
      </c>
      <c r="AB77" s="40">
        <v>2723</v>
      </c>
      <c r="AC77" s="40">
        <v>137042</v>
      </c>
      <c r="AD77" s="41">
        <f t="shared" si="14"/>
        <v>50.327579875137715</v>
      </c>
      <c r="AE77" s="40">
        <v>330</v>
      </c>
      <c r="AF77" s="40">
        <v>45412</v>
      </c>
      <c r="AG77" s="41">
        <f t="shared" si="15"/>
        <v>137.61212121212122</v>
      </c>
      <c r="AH77" s="32" t="s">
        <v>24</v>
      </c>
      <c r="AI77" s="32" t="s">
        <v>24</v>
      </c>
      <c r="AJ77" s="5"/>
      <c r="AK77" s="9"/>
      <c r="AL77" s="9"/>
      <c r="AM77" s="5"/>
    </row>
    <row r="78" spans="1:39" x14ac:dyDescent="0.25">
      <c r="A78" s="32">
        <v>2006</v>
      </c>
      <c r="B78" s="47">
        <f t="shared" si="21"/>
        <v>3.0170529077393966</v>
      </c>
      <c r="C78" s="47">
        <f t="shared" si="21"/>
        <v>4.0418825254890827</v>
      </c>
      <c r="D78" s="42">
        <f t="shared" si="17"/>
        <v>74.671689303904927</v>
      </c>
      <c r="E78" s="42">
        <f t="shared" si="18"/>
        <v>13.391956299932074</v>
      </c>
      <c r="F78" s="42">
        <f t="shared" si="22"/>
        <v>-0.98501641153850661</v>
      </c>
      <c r="G78" s="40">
        <v>9424</v>
      </c>
      <c r="H78" s="40">
        <v>703706</v>
      </c>
      <c r="I78" s="40">
        <v>7031513.5437744409</v>
      </c>
      <c r="J78" s="40">
        <v>6410982</v>
      </c>
      <c r="K78" s="43">
        <f t="shared" si="19"/>
        <v>0.10976571139959526</v>
      </c>
      <c r="L78" s="41">
        <f t="shared" si="16"/>
        <v>8.8250067344867347</v>
      </c>
      <c r="M78" s="32" t="s">
        <v>24</v>
      </c>
      <c r="N78" s="32" t="s">
        <v>24</v>
      </c>
      <c r="O78" s="32" t="s">
        <v>24</v>
      </c>
      <c r="P78" s="32" t="s">
        <v>24</v>
      </c>
      <c r="Q78" s="32" t="s">
        <v>24</v>
      </c>
      <c r="R78" s="32" t="s">
        <v>24</v>
      </c>
      <c r="S78" s="32" t="s">
        <v>24</v>
      </c>
      <c r="T78" s="32" t="s">
        <v>24</v>
      </c>
      <c r="U78" s="32" t="s">
        <v>24</v>
      </c>
      <c r="V78" s="40">
        <v>5690</v>
      </c>
      <c r="W78" s="40">
        <v>423675</v>
      </c>
      <c r="X78" s="41">
        <f t="shared" si="12"/>
        <v>74.459578207381369</v>
      </c>
      <c r="Y78" s="40">
        <v>679</v>
      </c>
      <c r="Z78" s="40">
        <v>99436</v>
      </c>
      <c r="AA78" s="41">
        <f t="shared" si="13"/>
        <v>146.44477172312224</v>
      </c>
      <c r="AB78" s="40">
        <v>2717</v>
      </c>
      <c r="AC78" s="40">
        <v>134667</v>
      </c>
      <c r="AD78" s="41">
        <f t="shared" si="14"/>
        <v>49.564593301435409</v>
      </c>
      <c r="AE78" s="40">
        <v>334</v>
      </c>
      <c r="AF78" s="40">
        <v>45745</v>
      </c>
      <c r="AG78" s="41">
        <f t="shared" si="15"/>
        <v>136.96107784431138</v>
      </c>
      <c r="AH78" s="32" t="s">
        <v>24</v>
      </c>
      <c r="AI78" s="32" t="s">
        <v>24</v>
      </c>
      <c r="AJ78" s="5"/>
      <c r="AK78" s="9"/>
      <c r="AL78" s="9"/>
      <c r="AM78" s="5"/>
    </row>
    <row r="79" spans="1:39" x14ac:dyDescent="0.25">
      <c r="A79" s="32">
        <v>2007</v>
      </c>
      <c r="B79" s="47">
        <f t="shared" si="21"/>
        <v>-0.62606112054329377</v>
      </c>
      <c r="C79" s="47">
        <f t="shared" si="21"/>
        <v>2.9699903084526778</v>
      </c>
      <c r="D79" s="42">
        <f t="shared" si="17"/>
        <v>77.373838761345439</v>
      </c>
      <c r="E79" s="42">
        <f t="shared" si="18"/>
        <v>12.924265048867937</v>
      </c>
      <c r="F79" s="42">
        <f t="shared" si="22"/>
        <v>-3.4923295789615825</v>
      </c>
      <c r="G79" s="40">
        <v>9365</v>
      </c>
      <c r="H79" s="40">
        <v>724606</v>
      </c>
      <c r="I79" s="40">
        <v>7173608.2451778399</v>
      </c>
      <c r="J79" s="40">
        <v>6567241</v>
      </c>
      <c r="K79" s="43">
        <f t="shared" si="19"/>
        <v>0.1103364411325852</v>
      </c>
      <c r="L79" s="41">
        <f t="shared" si="16"/>
        <v>8.4527510348149377</v>
      </c>
      <c r="M79" s="32" t="s">
        <v>24</v>
      </c>
      <c r="N79" s="32" t="s">
        <v>24</v>
      </c>
      <c r="O79" s="32" t="s">
        <v>24</v>
      </c>
      <c r="P79" s="32" t="s">
        <v>24</v>
      </c>
      <c r="Q79" s="32" t="s">
        <v>24</v>
      </c>
      <c r="R79" s="32" t="s">
        <v>24</v>
      </c>
      <c r="S79" s="32" t="s">
        <v>24</v>
      </c>
      <c r="T79" s="32" t="s">
        <v>24</v>
      </c>
      <c r="U79" s="32" t="s">
        <v>24</v>
      </c>
      <c r="V79" s="40">
        <v>5941</v>
      </c>
      <c r="W79" s="40">
        <v>460123</v>
      </c>
      <c r="X79" s="41">
        <f t="shared" si="12"/>
        <v>77.448746002356501</v>
      </c>
      <c r="Y79" s="40">
        <v>746</v>
      </c>
      <c r="Z79" s="40">
        <v>109233</v>
      </c>
      <c r="AA79" s="41">
        <f t="shared" si="13"/>
        <v>146.42493297587131</v>
      </c>
      <c r="AB79" s="40">
        <v>2348</v>
      </c>
      <c r="AC79" s="40">
        <v>117263</v>
      </c>
      <c r="AD79" s="41">
        <f t="shared" si="14"/>
        <v>49.941652470187393</v>
      </c>
      <c r="AE79" s="40">
        <v>327</v>
      </c>
      <c r="AF79" s="40">
        <v>37834</v>
      </c>
      <c r="AG79" s="41">
        <f t="shared" si="15"/>
        <v>115.70030581039755</v>
      </c>
      <c r="AH79" s="32" t="s">
        <v>24</v>
      </c>
      <c r="AI79" s="32" t="s">
        <v>24</v>
      </c>
      <c r="AJ79" s="5"/>
      <c r="AK79" s="9"/>
      <c r="AL79" s="9"/>
      <c r="AM79" s="5"/>
    </row>
    <row r="80" spans="1:39" x14ac:dyDescent="0.25">
      <c r="A80" s="32">
        <v>2008</v>
      </c>
      <c r="B80" s="47">
        <f t="shared" si="21"/>
        <v>-0.26695141484249868</v>
      </c>
      <c r="C80" s="47">
        <f t="shared" si="21"/>
        <v>10.577472447095387</v>
      </c>
      <c r="D80" s="42">
        <f t="shared" si="17"/>
        <v>85.787044967880092</v>
      </c>
      <c r="E80" s="42">
        <f t="shared" si="18"/>
        <v>11.656771723217819</v>
      </c>
      <c r="F80" s="42">
        <f t="shared" si="22"/>
        <v>-9.8070824209933747</v>
      </c>
      <c r="G80" s="40">
        <v>9340</v>
      </c>
      <c r="H80" s="40">
        <v>801251</v>
      </c>
      <c r="I80" s="40">
        <v>7439717.2256432213</v>
      </c>
      <c r="J80" s="40">
        <v>6740408</v>
      </c>
      <c r="K80" s="43">
        <f t="shared" si="19"/>
        <v>0.1188727744670649</v>
      </c>
      <c r="L80" s="41">
        <f t="shared" si="16"/>
        <v>9.3996748052848318</v>
      </c>
      <c r="M80" s="32" t="s">
        <v>24</v>
      </c>
      <c r="N80" s="32" t="s">
        <v>24</v>
      </c>
      <c r="O80" s="32" t="s">
        <v>24</v>
      </c>
      <c r="P80" s="32" t="s">
        <v>24</v>
      </c>
      <c r="Q80" s="32" t="s">
        <v>24</v>
      </c>
      <c r="R80" s="32" t="s">
        <v>24</v>
      </c>
      <c r="S80" s="32" t="s">
        <v>24</v>
      </c>
      <c r="T80" s="32" t="s">
        <v>24</v>
      </c>
      <c r="U80" s="32" t="s">
        <v>24</v>
      </c>
      <c r="V80" s="40">
        <v>5971</v>
      </c>
      <c r="W80" s="40">
        <v>518691</v>
      </c>
      <c r="X80" s="41">
        <f t="shared" si="12"/>
        <v>86.868363758164463</v>
      </c>
      <c r="Y80" s="40">
        <v>827</v>
      </c>
      <c r="Z80" s="40">
        <v>131365</v>
      </c>
      <c r="AA80" s="41">
        <f t="shared" si="13"/>
        <v>158.84522370012093</v>
      </c>
      <c r="AB80" s="40">
        <v>2230</v>
      </c>
      <c r="AC80" s="40">
        <v>115380</v>
      </c>
      <c r="AD80" s="41">
        <f t="shared" si="14"/>
        <v>51.739910313901348</v>
      </c>
      <c r="AE80" s="40">
        <v>309</v>
      </c>
      <c r="AF80" s="40">
        <v>35707</v>
      </c>
      <c r="AG80" s="41">
        <f t="shared" si="15"/>
        <v>115.55663430420712</v>
      </c>
      <c r="AH80" s="32" t="s">
        <v>24</v>
      </c>
      <c r="AI80" s="32" t="s">
        <v>24</v>
      </c>
      <c r="AJ80" s="5"/>
      <c r="AK80" s="9"/>
      <c r="AL80" s="9"/>
      <c r="AM80" s="5"/>
    </row>
    <row r="81" spans="1:43" x14ac:dyDescent="0.25">
      <c r="A81" s="32">
        <v>2009</v>
      </c>
      <c r="B81" s="47">
        <f t="shared" si="21"/>
        <v>4.6680942184154173</v>
      </c>
      <c r="C81" s="47">
        <f t="shared" si="21"/>
        <v>4.4685123637911222</v>
      </c>
      <c r="D81" s="42">
        <f t="shared" si="17"/>
        <v>85.623465630114566</v>
      </c>
      <c r="E81" s="42">
        <f t="shared" si="18"/>
        <v>11.679041401102674</v>
      </c>
      <c r="F81" s="42">
        <f t="shared" si="22"/>
        <v>0.19104498581282994</v>
      </c>
      <c r="G81" s="40">
        <v>9776</v>
      </c>
      <c r="H81" s="40">
        <v>837055</v>
      </c>
      <c r="I81" s="40">
        <v>7544250.1791398143</v>
      </c>
      <c r="J81" s="40">
        <v>6710990</v>
      </c>
      <c r="K81" s="43">
        <f t="shared" si="19"/>
        <v>0.12472898931454227</v>
      </c>
      <c r="L81" s="41">
        <f t="shared" si="16"/>
        <v>11.044970134259543</v>
      </c>
      <c r="M81" s="32" t="s">
        <v>24</v>
      </c>
      <c r="N81" s="32" t="s">
        <v>24</v>
      </c>
      <c r="O81" s="32" t="s">
        <v>24</v>
      </c>
      <c r="P81" s="32" t="s">
        <v>24</v>
      </c>
      <c r="Q81" s="32" t="s">
        <v>24</v>
      </c>
      <c r="R81" s="32" t="s">
        <v>24</v>
      </c>
      <c r="S81" s="32" t="s">
        <v>24</v>
      </c>
      <c r="T81" s="32" t="s">
        <v>24</v>
      </c>
      <c r="U81" s="32" t="s">
        <v>24</v>
      </c>
      <c r="V81" s="40">
        <v>6101</v>
      </c>
      <c r="W81" s="40">
        <v>547444</v>
      </c>
      <c r="X81" s="41">
        <f t="shared" si="12"/>
        <v>89.730208162596298</v>
      </c>
      <c r="Y81" s="40">
        <v>938</v>
      </c>
      <c r="Z81" s="40">
        <v>124585</v>
      </c>
      <c r="AA81" s="41">
        <f t="shared" si="13"/>
        <v>132.81982942430704</v>
      </c>
      <c r="AB81" s="40">
        <v>2408</v>
      </c>
      <c r="AC81" s="40">
        <v>124241</v>
      </c>
      <c r="AD81" s="41">
        <f t="shared" si="14"/>
        <v>51.595099667774086</v>
      </c>
      <c r="AE81" s="40">
        <v>324</v>
      </c>
      <c r="AF81" s="40">
        <v>40309</v>
      </c>
      <c r="AG81" s="41">
        <f t="shared" si="15"/>
        <v>124.41049382716049</v>
      </c>
      <c r="AH81" s="32" t="s">
        <v>24</v>
      </c>
      <c r="AI81" s="32" t="s">
        <v>24</v>
      </c>
      <c r="AJ81" s="5"/>
      <c r="AK81" s="9"/>
      <c r="AL81" s="9"/>
      <c r="AM81" s="5"/>
    </row>
    <row r="82" spans="1:43" x14ac:dyDescent="0.25">
      <c r="A82" s="32">
        <v>2010</v>
      </c>
      <c r="B82" s="47">
        <f t="shared" si="21"/>
        <v>0.97176759410801972</v>
      </c>
      <c r="C82" s="47">
        <f t="shared" si="21"/>
        <v>2.570440413115028</v>
      </c>
      <c r="D82" s="42">
        <f t="shared" si="17"/>
        <v>86.97913078715429</v>
      </c>
      <c r="E82" s="42">
        <f t="shared" si="18"/>
        <v>11.497010730620996</v>
      </c>
      <c r="F82" s="42">
        <f t="shared" si="22"/>
        <v>-1.5586096857614695</v>
      </c>
      <c r="G82" s="40">
        <v>9871</v>
      </c>
      <c r="H82" s="40">
        <v>858571</v>
      </c>
      <c r="I82" s="51">
        <v>7998309.4016024647</v>
      </c>
      <c r="J82" s="40">
        <v>7572315</v>
      </c>
      <c r="K82" s="43">
        <f t="shared" si="19"/>
        <v>0.11338289545535282</v>
      </c>
      <c r="L82" s="41">
        <f t="shared" si="16"/>
        <v>5.3260555476525582</v>
      </c>
      <c r="M82" s="32" t="s">
        <v>24</v>
      </c>
      <c r="N82" s="32" t="s">
        <v>24</v>
      </c>
      <c r="O82" s="32" t="s">
        <v>24</v>
      </c>
      <c r="P82" s="32" t="s">
        <v>24</v>
      </c>
      <c r="Q82" s="32" t="s">
        <v>24</v>
      </c>
      <c r="R82" s="32" t="s">
        <v>24</v>
      </c>
      <c r="S82" s="32" t="s">
        <v>24</v>
      </c>
      <c r="T82" s="32" t="s">
        <v>24</v>
      </c>
      <c r="U82" s="32" t="s">
        <v>24</v>
      </c>
      <c r="V82" s="40">
        <v>6105</v>
      </c>
      <c r="W82" s="40">
        <v>562363</v>
      </c>
      <c r="X82" s="41">
        <f t="shared" si="12"/>
        <v>92.11515151515151</v>
      </c>
      <c r="Y82" s="40">
        <v>1050</v>
      </c>
      <c r="Z82" s="40">
        <v>133579</v>
      </c>
      <c r="AA82" s="41">
        <f t="shared" si="13"/>
        <v>127.21809523809524</v>
      </c>
      <c r="AB82" s="40">
        <v>2405</v>
      </c>
      <c r="AC82" s="40">
        <v>124076</v>
      </c>
      <c r="AD82" s="41">
        <f t="shared" si="14"/>
        <v>51.59085239085239</v>
      </c>
      <c r="AE82" s="40">
        <v>306</v>
      </c>
      <c r="AF82" s="40">
        <v>37840</v>
      </c>
      <c r="AG82" s="41">
        <f t="shared" si="15"/>
        <v>123.66013071895425</v>
      </c>
      <c r="AH82" s="40">
        <v>5</v>
      </c>
      <c r="AI82" s="32">
        <v>713</v>
      </c>
      <c r="AJ82" s="5"/>
      <c r="AK82" s="9"/>
      <c r="AL82" s="9"/>
      <c r="AM82" s="5"/>
    </row>
    <row r="83" spans="1:43" x14ac:dyDescent="0.25">
      <c r="A83" s="32">
        <v>2011</v>
      </c>
      <c r="B83" s="47">
        <f t="shared" si="21"/>
        <v>4.4473710870225913</v>
      </c>
      <c r="C83" s="47">
        <f t="shared" si="21"/>
        <v>3.936075176077459</v>
      </c>
      <c r="D83" s="42">
        <f t="shared" si="17"/>
        <v>86.553346265761391</v>
      </c>
      <c r="E83" s="42">
        <f t="shared" si="18"/>
        <v>11.553568326861766</v>
      </c>
      <c r="F83" s="42">
        <f t="shared" si="22"/>
        <v>0.4919330560433024</v>
      </c>
      <c r="G83" s="52">
        <v>10310</v>
      </c>
      <c r="H83" s="40">
        <v>892365</v>
      </c>
      <c r="I83" s="51">
        <v>8305706.0292991064</v>
      </c>
      <c r="J83" s="40">
        <v>7786903</v>
      </c>
      <c r="K83" s="43">
        <f t="shared" si="19"/>
        <v>0.11459819134770267</v>
      </c>
      <c r="L83" s="41">
        <f t="shared" si="16"/>
        <v>6.2463447113223509</v>
      </c>
      <c r="M83" s="32" t="s">
        <v>24</v>
      </c>
      <c r="N83" s="32" t="s">
        <v>24</v>
      </c>
      <c r="O83" s="32" t="s">
        <v>24</v>
      </c>
      <c r="P83" s="32" t="s">
        <v>24</v>
      </c>
      <c r="Q83" s="32" t="s">
        <v>24</v>
      </c>
      <c r="R83" s="32" t="s">
        <v>24</v>
      </c>
      <c r="S83" s="32" t="s">
        <v>24</v>
      </c>
      <c r="T83" s="32" t="s">
        <v>24</v>
      </c>
      <c r="U83" s="32" t="s">
        <v>24</v>
      </c>
      <c r="V83" s="40">
        <v>6344</v>
      </c>
      <c r="W83" s="40">
        <v>598876</v>
      </c>
      <c r="X83" s="41">
        <f t="shared" si="12"/>
        <v>94.400378310214379</v>
      </c>
      <c r="Y83" s="40">
        <v>1152</v>
      </c>
      <c r="Z83" s="40">
        <v>130366</v>
      </c>
      <c r="AA83" s="41">
        <f t="shared" si="13"/>
        <v>113.16493055555556</v>
      </c>
      <c r="AB83" s="40">
        <v>2502</v>
      </c>
      <c r="AC83" s="40">
        <v>127227</v>
      </c>
      <c r="AD83" s="41">
        <f t="shared" si="14"/>
        <v>50.850119904076742</v>
      </c>
      <c r="AE83" s="40">
        <v>305</v>
      </c>
      <c r="AF83" s="40">
        <v>35182</v>
      </c>
      <c r="AG83" s="41">
        <f t="shared" si="15"/>
        <v>115.35081967213115</v>
      </c>
      <c r="AH83" s="40">
        <v>7</v>
      </c>
      <c r="AI83" s="32">
        <v>714</v>
      </c>
      <c r="AJ83" s="5"/>
      <c r="AK83" s="9"/>
      <c r="AL83" s="9"/>
      <c r="AM83" s="5"/>
      <c r="AN83" s="9"/>
      <c r="AO83" s="9"/>
      <c r="AQ83" s="9"/>
    </row>
    <row r="84" spans="1:43" x14ac:dyDescent="0.25">
      <c r="A84" s="32">
        <v>2012</v>
      </c>
      <c r="B84" s="47">
        <f t="shared" si="21"/>
        <v>2.6673132880698351</v>
      </c>
      <c r="C84" s="47">
        <f t="shared" si="21"/>
        <v>5.4056355863351877</v>
      </c>
      <c r="D84" s="42">
        <f t="shared" si="17"/>
        <v>88.861880018894666</v>
      </c>
      <c r="E84" s="42">
        <f t="shared" si="18"/>
        <v>11.253419349077134</v>
      </c>
      <c r="F84" s="42">
        <f t="shared" si="22"/>
        <v>-2.5978898405507578</v>
      </c>
      <c r="G84" s="52">
        <v>10585</v>
      </c>
      <c r="H84" s="40">
        <v>940603</v>
      </c>
      <c r="I84" s="51">
        <v>8428432.7224611379</v>
      </c>
      <c r="J84" s="40">
        <v>7952258</v>
      </c>
      <c r="K84" s="43">
        <f t="shared" si="19"/>
        <v>0.11828124791725822</v>
      </c>
      <c r="L84" s="41">
        <f t="shared" si="16"/>
        <v>5.649623579389413</v>
      </c>
      <c r="M84" s="32" t="s">
        <v>24</v>
      </c>
      <c r="N84" s="32" t="s">
        <v>24</v>
      </c>
      <c r="O84" s="32" t="s">
        <v>24</v>
      </c>
      <c r="P84" s="32" t="s">
        <v>24</v>
      </c>
      <c r="Q84" s="32" t="s">
        <v>24</v>
      </c>
      <c r="R84" s="32" t="s">
        <v>24</v>
      </c>
      <c r="S84" s="32" t="s">
        <v>24</v>
      </c>
      <c r="T84" s="32" t="s">
        <v>24</v>
      </c>
      <c r="U84" s="32" t="s">
        <v>24</v>
      </c>
      <c r="V84" s="40">
        <v>6611</v>
      </c>
      <c r="W84" s="40">
        <v>640430</v>
      </c>
      <c r="X84" s="41">
        <f t="shared" si="12"/>
        <v>96.873392830131593</v>
      </c>
      <c r="Y84" s="40">
        <v>1183</v>
      </c>
      <c r="Z84" s="40">
        <v>143438</v>
      </c>
      <c r="AA84" s="41">
        <f t="shared" si="13"/>
        <v>121.24936601859679</v>
      </c>
      <c r="AB84" s="40">
        <v>2492</v>
      </c>
      <c r="AC84" s="40">
        <v>118933</v>
      </c>
      <c r="AD84" s="41">
        <f t="shared" si="14"/>
        <v>47.725922953451047</v>
      </c>
      <c r="AE84" s="40">
        <v>289</v>
      </c>
      <c r="AF84" s="40">
        <v>37173</v>
      </c>
      <c r="AG84" s="41">
        <f t="shared" si="15"/>
        <v>128.62629757785467</v>
      </c>
      <c r="AH84" s="40">
        <v>10</v>
      </c>
      <c r="AI84" s="40">
        <v>629</v>
      </c>
      <c r="AJ84" s="5"/>
      <c r="AK84" s="9"/>
      <c r="AL84" s="9"/>
      <c r="AM84" s="5"/>
      <c r="AN84" s="9"/>
      <c r="AO84" s="9"/>
      <c r="AQ84" s="9"/>
    </row>
    <row r="85" spans="1:43" x14ac:dyDescent="0.25">
      <c r="A85" s="32">
        <v>2013</v>
      </c>
      <c r="B85" s="47">
        <f t="shared" si="21"/>
        <v>0.46291922531884744</v>
      </c>
      <c r="C85" s="47">
        <f t="shared" si="21"/>
        <v>-4.0505930769942265E-2</v>
      </c>
      <c r="D85" s="42">
        <f t="shared" si="17"/>
        <v>88.416588301673883</v>
      </c>
      <c r="E85" s="42">
        <f t="shared" si="18"/>
        <v>11.310094849939695</v>
      </c>
      <c r="F85" s="42">
        <f t="shared" si="22"/>
        <v>0.50362915576596179</v>
      </c>
      <c r="G85" s="52">
        <v>10634</v>
      </c>
      <c r="H85" s="40">
        <v>940222</v>
      </c>
      <c r="I85" s="51">
        <v>8559321.1897891741</v>
      </c>
      <c r="J85" s="40">
        <v>8149391</v>
      </c>
      <c r="K85" s="43">
        <f t="shared" si="19"/>
        <v>0.11537328372144617</v>
      </c>
      <c r="L85" s="41">
        <f t="shared" si="16"/>
        <v>4.7892838777705862</v>
      </c>
      <c r="M85" s="32" t="s">
        <v>24</v>
      </c>
      <c r="N85" s="32" t="s">
        <v>24</v>
      </c>
      <c r="O85" s="32" t="s">
        <v>24</v>
      </c>
      <c r="P85" s="32" t="s">
        <v>24</v>
      </c>
      <c r="Q85" s="32" t="s">
        <v>24</v>
      </c>
      <c r="R85" s="32" t="s">
        <v>24</v>
      </c>
      <c r="S85" s="32" t="s">
        <v>24</v>
      </c>
      <c r="T85" s="32" t="s">
        <v>24</v>
      </c>
      <c r="U85" s="32" t="s">
        <v>24</v>
      </c>
      <c r="V85" s="40">
        <v>6739</v>
      </c>
      <c r="W85" s="40">
        <v>665582</v>
      </c>
      <c r="X85" s="41">
        <f t="shared" si="12"/>
        <v>98.765692239204625</v>
      </c>
      <c r="Y85" s="40">
        <v>1168</v>
      </c>
      <c r="Z85" s="40">
        <v>124729</v>
      </c>
      <c r="AA85" s="41">
        <f t="shared" si="13"/>
        <v>106.78852739726027</v>
      </c>
      <c r="AB85" s="40">
        <v>2435</v>
      </c>
      <c r="AC85" s="40">
        <v>116500</v>
      </c>
      <c r="AD85" s="41">
        <f t="shared" si="14"/>
        <v>47.843942505133469</v>
      </c>
      <c r="AE85" s="40">
        <v>282</v>
      </c>
      <c r="AF85" s="40">
        <v>32703</v>
      </c>
      <c r="AG85" s="41">
        <f t="shared" si="15"/>
        <v>115.96808510638297</v>
      </c>
      <c r="AH85" s="40">
        <v>10</v>
      </c>
      <c r="AI85" s="40">
        <v>708</v>
      </c>
      <c r="AJ85" s="5"/>
      <c r="AK85" s="5"/>
      <c r="AL85" s="9"/>
      <c r="AM85" s="5"/>
      <c r="AN85" s="5"/>
      <c r="AO85" s="5"/>
      <c r="AP85" s="5"/>
      <c r="AQ85" s="9"/>
    </row>
    <row r="86" spans="1:43" x14ac:dyDescent="0.25">
      <c r="A86" s="32">
        <v>2014</v>
      </c>
      <c r="B86" s="47">
        <f t="shared" si="21"/>
        <v>4.9652059432010534</v>
      </c>
      <c r="C86" s="47">
        <f t="shared" si="21"/>
        <v>4.8443878147926762</v>
      </c>
      <c r="D86" s="42">
        <f t="shared" si="17"/>
        <v>88.314818132951089</v>
      </c>
      <c r="E86" s="42">
        <f t="shared" si="18"/>
        <v>11.323128113048684</v>
      </c>
      <c r="F86" s="42">
        <f t="shared" si="22"/>
        <v>0.11523566585348649</v>
      </c>
      <c r="G86" s="52">
        <v>11162</v>
      </c>
      <c r="H86" s="40">
        <v>985770</v>
      </c>
      <c r="I86" s="51">
        <v>8720031.7889414076</v>
      </c>
      <c r="J86" s="40">
        <v>8249619</v>
      </c>
      <c r="K86" s="43">
        <f t="shared" si="19"/>
        <v>0.11949279112162635</v>
      </c>
      <c r="L86" s="41">
        <f t="shared" si="16"/>
        <v>5.3946224088079191</v>
      </c>
      <c r="M86" s="32" t="s">
        <v>24</v>
      </c>
      <c r="N86" s="32" t="s">
        <v>24</v>
      </c>
      <c r="O86" s="32" t="s">
        <v>24</v>
      </c>
      <c r="P86" s="32" t="s">
        <v>24</v>
      </c>
      <c r="Q86" s="32" t="s">
        <v>24</v>
      </c>
      <c r="R86" s="32" t="s">
        <v>24</v>
      </c>
      <c r="S86" s="32" t="s">
        <v>24</v>
      </c>
      <c r="T86" s="32" t="s">
        <v>24</v>
      </c>
      <c r="U86" s="32" t="s">
        <v>24</v>
      </c>
      <c r="V86" s="40">
        <v>7023</v>
      </c>
      <c r="W86" s="40">
        <v>698113</v>
      </c>
      <c r="X86" s="41">
        <f t="shared" si="12"/>
        <v>99.403816033034317</v>
      </c>
      <c r="Y86" s="40">
        <v>1214</v>
      </c>
      <c r="Z86" s="40">
        <v>128325</v>
      </c>
      <c r="AA86" s="41">
        <f t="shared" si="13"/>
        <v>105.70428336079077</v>
      </c>
      <c r="AB86" s="40">
        <v>2632</v>
      </c>
      <c r="AC86" s="40">
        <v>126677</v>
      </c>
      <c r="AD86" s="41">
        <f t="shared" si="14"/>
        <v>48.129559270516715</v>
      </c>
      <c r="AE86" s="40">
        <v>281</v>
      </c>
      <c r="AF86" s="40">
        <v>31758</v>
      </c>
      <c r="AG86" s="41">
        <f t="shared" si="15"/>
        <v>113.01779359430606</v>
      </c>
      <c r="AH86" s="40">
        <v>12</v>
      </c>
      <c r="AI86" s="40">
        <v>897</v>
      </c>
      <c r="AJ86" s="5"/>
      <c r="AK86" s="5"/>
      <c r="AL86" s="9"/>
      <c r="AM86" s="5"/>
      <c r="AN86" s="5"/>
      <c r="AO86" s="5"/>
      <c r="AP86" s="5"/>
      <c r="AQ86" s="9"/>
    </row>
    <row r="87" spans="1:43" x14ac:dyDescent="0.25">
      <c r="A87" s="32">
        <v>2015</v>
      </c>
      <c r="B87" s="47">
        <f t="shared" si="21"/>
        <v>2.4278803081884965</v>
      </c>
      <c r="C87" s="47">
        <f t="shared" si="21"/>
        <v>6.3365693823102749</v>
      </c>
      <c r="D87" s="42">
        <f t="shared" si="17"/>
        <v>91.684947083005341</v>
      </c>
      <c r="E87" s="42">
        <f t="shared" si="18"/>
        <v>10.906915822230534</v>
      </c>
      <c r="F87" s="42">
        <f t="shared" si="22"/>
        <v>-3.6757712768303841</v>
      </c>
      <c r="G87" s="52">
        <v>11433</v>
      </c>
      <c r="H87" s="40">
        <v>1048234</v>
      </c>
      <c r="I87" s="51">
        <v>8854823.1607285067</v>
      </c>
      <c r="J87" s="40">
        <v>8428467</v>
      </c>
      <c r="K87" s="43">
        <f t="shared" si="19"/>
        <v>0.12436828666470427</v>
      </c>
      <c r="L87" s="41">
        <f t="shared" si="16"/>
        <v>4.8149596326148298</v>
      </c>
      <c r="M87" s="32" t="s">
        <v>24</v>
      </c>
      <c r="N87" s="32" t="s">
        <v>24</v>
      </c>
      <c r="O87" s="32" t="s">
        <v>24</v>
      </c>
      <c r="P87" s="32" t="s">
        <v>24</v>
      </c>
      <c r="Q87" s="32" t="s">
        <v>24</v>
      </c>
      <c r="R87" s="32" t="s">
        <v>24</v>
      </c>
      <c r="S87" s="32" t="s">
        <v>24</v>
      </c>
      <c r="T87" s="32" t="s">
        <v>24</v>
      </c>
      <c r="U87" s="32" t="s">
        <v>24</v>
      </c>
      <c r="V87" s="40">
        <v>7232</v>
      </c>
      <c r="W87" s="40">
        <v>740574</v>
      </c>
      <c r="X87" s="41">
        <f t="shared" si="12"/>
        <v>102.40237831858407</v>
      </c>
      <c r="Y87" s="40">
        <v>1235</v>
      </c>
      <c r="Z87" s="40">
        <v>147323</v>
      </c>
      <c r="AA87" s="41">
        <f t="shared" si="13"/>
        <v>119.28987854251012</v>
      </c>
      <c r="AB87" s="40">
        <v>2673</v>
      </c>
      <c r="AC87" s="40">
        <v>128919</v>
      </c>
      <c r="AD87" s="41">
        <f t="shared" si="14"/>
        <v>48.230078563411894</v>
      </c>
      <c r="AE87" s="40">
        <v>275</v>
      </c>
      <c r="AF87" s="40">
        <v>30159</v>
      </c>
      <c r="AG87" s="41">
        <f t="shared" si="15"/>
        <v>109.66909090909091</v>
      </c>
      <c r="AH87" s="40">
        <v>18</v>
      </c>
      <c r="AI87" s="40">
        <v>1259</v>
      </c>
      <c r="AJ87" s="5"/>
      <c r="AK87" s="5"/>
      <c r="AL87" s="9"/>
      <c r="AM87" s="5"/>
      <c r="AN87" s="5"/>
      <c r="AO87" s="5"/>
      <c r="AP87" s="5"/>
      <c r="AQ87" s="9"/>
    </row>
    <row r="88" spans="1:43" x14ac:dyDescent="0.25">
      <c r="A88" s="32">
        <v>2016</v>
      </c>
      <c r="B88" s="47">
        <f t="shared" si="21"/>
        <v>1.9242543514388175</v>
      </c>
      <c r="C88" s="47">
        <f t="shared" si="21"/>
        <v>8.7500500842369178</v>
      </c>
      <c r="D88" s="42">
        <f t="shared" si="17"/>
        <v>97.825023599073205</v>
      </c>
      <c r="E88" s="42">
        <f t="shared" si="18"/>
        <v>10.222333337719471</v>
      </c>
      <c r="F88" s="42">
        <f t="shared" si="22"/>
        <v>-6.2765908866349127</v>
      </c>
      <c r="G88" s="52">
        <v>11653</v>
      </c>
      <c r="H88" s="40">
        <v>1139955</v>
      </c>
      <c r="I88" s="51">
        <v>8995551.3590469658</v>
      </c>
      <c r="J88" s="40">
        <v>8500710</v>
      </c>
      <c r="K88" s="43">
        <f t="shared" si="19"/>
        <v>0.13410115155087046</v>
      </c>
      <c r="L88" s="41">
        <f t="shared" si="16"/>
        <v>5.5009564094066974</v>
      </c>
      <c r="M88" s="32" t="s">
        <v>24</v>
      </c>
      <c r="N88" s="32" t="s">
        <v>24</v>
      </c>
      <c r="O88" s="32" t="s">
        <v>24</v>
      </c>
      <c r="P88" s="32" t="s">
        <v>24</v>
      </c>
      <c r="Q88" s="32" t="s">
        <v>24</v>
      </c>
      <c r="R88" s="32" t="s">
        <v>24</v>
      </c>
      <c r="S88" s="32" t="s">
        <v>24</v>
      </c>
      <c r="T88" s="32" t="s">
        <v>24</v>
      </c>
      <c r="U88" s="32" t="s">
        <v>24</v>
      </c>
      <c r="V88" s="40">
        <v>7300</v>
      </c>
      <c r="W88" s="40">
        <v>774415</v>
      </c>
      <c r="X88" s="41">
        <f t="shared" si="12"/>
        <v>106.08424657534246</v>
      </c>
      <c r="Y88" s="40">
        <v>1296</v>
      </c>
      <c r="Z88" s="40">
        <v>196800</v>
      </c>
      <c r="AA88" s="41">
        <f t="shared" si="13"/>
        <v>151.85185185185185</v>
      </c>
      <c r="AB88" s="40">
        <v>2742</v>
      </c>
      <c r="AC88" s="40">
        <v>130700</v>
      </c>
      <c r="AD88" s="41">
        <f t="shared" si="14"/>
        <v>47.665937272064184</v>
      </c>
      <c r="AE88" s="40">
        <v>293</v>
      </c>
      <c r="AF88" s="40">
        <v>35617</v>
      </c>
      <c r="AG88" s="41">
        <f t="shared" si="15"/>
        <v>121.55972696245733</v>
      </c>
      <c r="AH88" s="40">
        <v>22</v>
      </c>
      <c r="AI88" s="40">
        <v>2423</v>
      </c>
      <c r="AJ88" s="5"/>
      <c r="AK88" s="5"/>
      <c r="AL88" s="9"/>
      <c r="AM88" s="5"/>
      <c r="AN88" s="5"/>
      <c r="AO88" s="5"/>
      <c r="AP88" s="5"/>
      <c r="AQ88" s="9"/>
    </row>
    <row r="89" spans="1:43" x14ac:dyDescent="0.25">
      <c r="A89" s="32">
        <v>2017</v>
      </c>
      <c r="B89" s="47">
        <f t="shared" si="21"/>
        <v>2.2569295460396464</v>
      </c>
      <c r="C89" s="47">
        <f t="shared" si="21"/>
        <v>3.4641718313442196</v>
      </c>
      <c r="D89" s="42">
        <f t="shared" si="17"/>
        <v>98.979942933870433</v>
      </c>
      <c r="E89" s="42">
        <f t="shared" si="18"/>
        <v>10.103056946275579</v>
      </c>
      <c r="F89" s="42">
        <f t="shared" si="22"/>
        <v>-1.1668215807810998</v>
      </c>
      <c r="G89" s="52">
        <v>11916</v>
      </c>
      <c r="H89" s="40">
        <v>1179445</v>
      </c>
      <c r="I89" s="51">
        <v>9241024.2847877666</v>
      </c>
      <c r="J89" s="40">
        <v>8768667</v>
      </c>
      <c r="K89" s="43">
        <f t="shared" si="19"/>
        <v>0.13450676140398535</v>
      </c>
      <c r="L89" s="41">
        <f t="shared" si="16"/>
        <v>5.1115251971076816</v>
      </c>
      <c r="M89" s="32" t="s">
        <v>24</v>
      </c>
      <c r="N89" s="32" t="s">
        <v>24</v>
      </c>
      <c r="O89" s="32" t="s">
        <v>24</v>
      </c>
      <c r="P89" s="32" t="s">
        <v>24</v>
      </c>
      <c r="Q89" s="32" t="s">
        <v>24</v>
      </c>
      <c r="R89" s="32" t="s">
        <v>24</v>
      </c>
      <c r="S89" s="32" t="s">
        <v>24</v>
      </c>
      <c r="T89" s="32" t="s">
        <v>24</v>
      </c>
      <c r="U89" s="32" t="s">
        <v>24</v>
      </c>
      <c r="V89" s="40">
        <v>7479</v>
      </c>
      <c r="W89" s="40">
        <v>804567</v>
      </c>
      <c r="X89" s="41">
        <f t="shared" si="12"/>
        <v>107.57681508223024</v>
      </c>
      <c r="Y89" s="40">
        <v>1351</v>
      </c>
      <c r="Z89" s="40">
        <v>202666</v>
      </c>
      <c r="AA89" s="41">
        <f t="shared" si="13"/>
        <v>150.01184307920059</v>
      </c>
      <c r="AB89" s="40">
        <v>2772</v>
      </c>
      <c r="AC89" s="40">
        <v>135580</v>
      </c>
      <c r="AD89" s="41">
        <f t="shared" si="14"/>
        <v>48.910533910533914</v>
      </c>
      <c r="AE89" s="40">
        <v>291</v>
      </c>
      <c r="AF89" s="40">
        <v>34327</v>
      </c>
      <c r="AG89" s="41">
        <f t="shared" si="15"/>
        <v>117.96219931271477</v>
      </c>
      <c r="AH89" s="40">
        <v>23</v>
      </c>
      <c r="AI89" s="40">
        <v>2305</v>
      </c>
      <c r="AJ89" s="5"/>
      <c r="AK89" s="5"/>
      <c r="AL89" s="9"/>
      <c r="AM89" s="5"/>
      <c r="AN89" s="5"/>
      <c r="AO89" s="5"/>
      <c r="AP89" s="5"/>
      <c r="AQ89" s="9"/>
    </row>
    <row r="90" spans="1:43" x14ac:dyDescent="0.25">
      <c r="A90" s="32">
        <v>2018</v>
      </c>
      <c r="B90" s="47">
        <f t="shared" si="21"/>
        <v>3.3568311513930846E-2</v>
      </c>
      <c r="C90" s="47">
        <f t="shared" si="21"/>
        <v>-0.43232198194913712</v>
      </c>
      <c r="D90" s="42">
        <f t="shared" si="17"/>
        <v>98.518959731543617</v>
      </c>
      <c r="E90" s="42">
        <f t="shared" si="18"/>
        <v>10.150330481817113</v>
      </c>
      <c r="F90" s="42">
        <f t="shared" si="22"/>
        <v>0.46791318501832774</v>
      </c>
      <c r="G90" s="52">
        <v>11920</v>
      </c>
      <c r="H90" s="40">
        <v>1174346</v>
      </c>
      <c r="I90" s="51">
        <v>9484494.1867143176</v>
      </c>
      <c r="J90" s="40">
        <v>8914248</v>
      </c>
      <c r="K90" s="43">
        <f t="shared" si="19"/>
        <v>0.13173808940473722</v>
      </c>
      <c r="L90" s="41">
        <f t="shared" si="16"/>
        <v>6.0124048313837051</v>
      </c>
      <c r="M90" s="32" t="s">
        <v>24</v>
      </c>
      <c r="N90" s="32" t="s">
        <v>24</v>
      </c>
      <c r="O90" s="32" t="s">
        <v>24</v>
      </c>
      <c r="P90" s="32" t="s">
        <v>24</v>
      </c>
      <c r="Q90" s="32" t="s">
        <v>24</v>
      </c>
      <c r="R90" s="32" t="s">
        <v>24</v>
      </c>
      <c r="S90" s="32" t="s">
        <v>24</v>
      </c>
      <c r="T90" s="32" t="s">
        <v>24</v>
      </c>
      <c r="U90" s="32" t="s">
        <v>24</v>
      </c>
      <c r="V90" s="40">
        <v>7589</v>
      </c>
      <c r="W90" s="40">
        <v>846090</v>
      </c>
      <c r="X90" s="41">
        <f t="shared" si="12"/>
        <v>111.48899723283701</v>
      </c>
      <c r="Y90" s="40">
        <v>1324</v>
      </c>
      <c r="Z90" s="40">
        <v>169066</v>
      </c>
      <c r="AA90" s="41">
        <f t="shared" si="13"/>
        <v>127.69335347432025</v>
      </c>
      <c r="AB90" s="40">
        <v>2716</v>
      </c>
      <c r="AC90" s="40">
        <v>129046</v>
      </c>
      <c r="AD90" s="41">
        <f t="shared" si="14"/>
        <v>47.513254786450666</v>
      </c>
      <c r="AE90" s="40">
        <v>271</v>
      </c>
      <c r="AF90" s="40">
        <v>28553</v>
      </c>
      <c r="AG90" s="41">
        <f t="shared" si="15"/>
        <v>105.36162361623616</v>
      </c>
      <c r="AH90" s="40">
        <v>20</v>
      </c>
      <c r="AI90" s="40">
        <v>1591</v>
      </c>
      <c r="AJ90" s="5"/>
      <c r="AK90" s="5"/>
      <c r="AL90" s="9"/>
      <c r="AM90" s="5"/>
      <c r="AN90" s="5"/>
      <c r="AO90" s="5"/>
      <c r="AP90" s="5"/>
      <c r="AQ90" s="9"/>
    </row>
    <row r="91" spans="1:43" x14ac:dyDescent="0.25">
      <c r="A91" s="32">
        <v>2019</v>
      </c>
      <c r="B91" s="47">
        <f t="shared" si="21"/>
        <v>5.0335570469798661E-2</v>
      </c>
      <c r="C91" s="47">
        <f t="shared" si="21"/>
        <v>1.5973145904188375</v>
      </c>
      <c r="D91" s="42">
        <f t="shared" si="17"/>
        <v>100.04226060707697</v>
      </c>
      <c r="E91" s="42">
        <f t="shared" si="18"/>
        <v>9.9957757244967755</v>
      </c>
      <c r="F91" s="42">
        <f t="shared" si="22"/>
        <v>-1.5226573912760797</v>
      </c>
      <c r="G91" s="52">
        <v>11926</v>
      </c>
      <c r="H91" s="40">
        <v>1193104</v>
      </c>
      <c r="I91" s="51">
        <v>9670675.3718850315</v>
      </c>
      <c r="J91" s="40">
        <v>9087132</v>
      </c>
      <c r="K91" s="43">
        <f t="shared" si="19"/>
        <v>0.13129599085828181</v>
      </c>
      <c r="L91" s="41">
        <f t="shared" si="16"/>
        <v>6.0341532462306731</v>
      </c>
      <c r="M91" s="32" t="s">
        <v>24</v>
      </c>
      <c r="N91" s="32" t="s">
        <v>24</v>
      </c>
      <c r="O91" s="32" t="s">
        <v>24</v>
      </c>
      <c r="P91" s="32" t="s">
        <v>24</v>
      </c>
      <c r="Q91" s="32" t="s">
        <v>24</v>
      </c>
      <c r="R91" s="32" t="s">
        <v>24</v>
      </c>
      <c r="S91" s="32" t="s">
        <v>24</v>
      </c>
      <c r="T91" s="32" t="s">
        <v>24</v>
      </c>
      <c r="U91" s="32" t="s">
        <v>24</v>
      </c>
      <c r="V91" s="40">
        <v>7601</v>
      </c>
      <c r="W91" s="40">
        <v>863362</v>
      </c>
      <c r="X91" s="41">
        <f t="shared" si="12"/>
        <v>113.58531772135245</v>
      </c>
      <c r="Y91" s="40">
        <v>1360</v>
      </c>
      <c r="Z91" s="40">
        <v>177331</v>
      </c>
      <c r="AA91" s="41">
        <f t="shared" si="13"/>
        <v>130.39044117647057</v>
      </c>
      <c r="AB91" s="40">
        <v>2673</v>
      </c>
      <c r="AC91" s="40">
        <v>124368</v>
      </c>
      <c r="AD91" s="41">
        <f t="shared" si="14"/>
        <v>46.527497194163864</v>
      </c>
      <c r="AE91" s="40">
        <v>269</v>
      </c>
      <c r="AF91" s="40">
        <v>26303</v>
      </c>
      <c r="AG91" s="41">
        <f t="shared" si="15"/>
        <v>97.780669144981417</v>
      </c>
      <c r="AH91" s="40">
        <v>23</v>
      </c>
      <c r="AI91" s="40">
        <v>1740</v>
      </c>
      <c r="AJ91" s="5"/>
      <c r="AK91" s="5"/>
      <c r="AL91" s="9"/>
      <c r="AM91" s="5"/>
      <c r="AN91" s="5"/>
      <c r="AO91" s="5"/>
      <c r="AP91" s="5"/>
      <c r="AQ91" s="9"/>
    </row>
    <row r="92" spans="1:43" x14ac:dyDescent="0.25">
      <c r="A92" s="32">
        <v>2020</v>
      </c>
      <c r="B92" s="47">
        <f t="shared" si="21"/>
        <v>3.5971826261948685</v>
      </c>
      <c r="C92" s="47">
        <f t="shared" si="21"/>
        <v>4.1443160026284387</v>
      </c>
      <c r="D92" s="42">
        <f t="shared" si="17"/>
        <v>100.57061918251721</v>
      </c>
      <c r="E92" s="42">
        <f t="shared" si="18"/>
        <v>9.9432618405697966</v>
      </c>
      <c r="F92" s="42">
        <f t="shared" si="22"/>
        <v>-0.52536076613126215</v>
      </c>
      <c r="G92" s="52">
        <v>12355</v>
      </c>
      <c r="H92" s="40">
        <v>1242550</v>
      </c>
      <c r="I92" s="51">
        <v>8807511.3565441296</v>
      </c>
      <c r="J92" s="40">
        <v>8026217</v>
      </c>
      <c r="K92" s="43">
        <f t="shared" si="19"/>
        <v>0.15481141364605516</v>
      </c>
      <c r="L92" s="41">
        <f t="shared" si="16"/>
        <v>8.8707731947869064</v>
      </c>
      <c r="M92" s="32" t="s">
        <v>24</v>
      </c>
      <c r="N92" s="32" t="s">
        <v>24</v>
      </c>
      <c r="O92" s="32" t="s">
        <v>24</v>
      </c>
      <c r="P92" s="32" t="s">
        <v>24</v>
      </c>
      <c r="Q92" s="32" t="s">
        <v>24</v>
      </c>
      <c r="R92" s="32" t="s">
        <v>24</v>
      </c>
      <c r="S92" s="32" t="s">
        <v>24</v>
      </c>
      <c r="T92" s="32" t="s">
        <v>24</v>
      </c>
      <c r="U92" s="32" t="s">
        <v>24</v>
      </c>
      <c r="V92" s="40">
        <v>7754</v>
      </c>
      <c r="W92" s="40">
        <v>878326</v>
      </c>
      <c r="X92" s="41">
        <f t="shared" si="12"/>
        <v>113.2739231364457</v>
      </c>
      <c r="Y92" s="40">
        <v>1424</v>
      </c>
      <c r="Z92" s="40">
        <v>202678</v>
      </c>
      <c r="AA92" s="41">
        <f t="shared" si="13"/>
        <v>142.33005617977528</v>
      </c>
      <c r="AB92" s="40">
        <v>2870</v>
      </c>
      <c r="AC92" s="40">
        <v>133181</v>
      </c>
      <c r="AD92" s="41">
        <f t="shared" si="14"/>
        <v>46.404529616724737</v>
      </c>
      <c r="AE92" s="40">
        <v>285</v>
      </c>
      <c r="AF92" s="40">
        <v>26589</v>
      </c>
      <c r="AG92" s="41">
        <f t="shared" si="15"/>
        <v>93.294736842105266</v>
      </c>
      <c r="AH92" s="40">
        <v>22</v>
      </c>
      <c r="AI92" s="40">
        <v>1776</v>
      </c>
      <c r="AJ92" s="5"/>
      <c r="AK92" s="5"/>
      <c r="AL92" s="9"/>
      <c r="AM92" s="5"/>
      <c r="AN92" s="5"/>
      <c r="AO92" s="5"/>
      <c r="AP92" s="5"/>
      <c r="AQ92" s="9"/>
    </row>
    <row r="93" spans="1:43" x14ac:dyDescent="0.25">
      <c r="A93" s="32">
        <v>2021</v>
      </c>
      <c r="B93" s="47">
        <f t="shared" si="21"/>
        <v>-3.9255362201537838</v>
      </c>
      <c r="C93" s="47">
        <f t="shared" si="21"/>
        <v>-3.3085187718804074</v>
      </c>
      <c r="D93" s="42">
        <f t="shared" si="17"/>
        <v>101.21651221566975</v>
      </c>
      <c r="E93" s="42">
        <f t="shared" si="18"/>
        <v>9.8798108935943532</v>
      </c>
      <c r="F93" s="42">
        <f t="shared" si="22"/>
        <v>-0.63813010250374091</v>
      </c>
      <c r="G93" s="52">
        <v>11870</v>
      </c>
      <c r="H93" s="40">
        <v>1201440</v>
      </c>
      <c r="I93" s="51">
        <v>9108977.254051324</v>
      </c>
      <c r="J93" s="40">
        <v>8678287</v>
      </c>
      <c r="K93" s="43">
        <f t="shared" si="19"/>
        <v>0.13844206811782095</v>
      </c>
      <c r="L93" s="41">
        <f t="shared" si="16"/>
        <v>4.7281955156905155</v>
      </c>
      <c r="M93" s="32" t="s">
        <v>24</v>
      </c>
      <c r="N93" s="32" t="s">
        <v>24</v>
      </c>
      <c r="O93" s="32" t="s">
        <v>24</v>
      </c>
      <c r="P93" s="32" t="s">
        <v>24</v>
      </c>
      <c r="Q93" s="32" t="s">
        <v>24</v>
      </c>
      <c r="R93" s="32" t="s">
        <v>24</v>
      </c>
      <c r="S93" s="32" t="s">
        <v>24</v>
      </c>
      <c r="T93" s="32" t="s">
        <v>24</v>
      </c>
      <c r="U93" s="32" t="s">
        <v>24</v>
      </c>
      <c r="V93" s="40">
        <v>7457</v>
      </c>
      <c r="W93" s="40">
        <v>849947</v>
      </c>
      <c r="X93" s="41">
        <f t="shared" si="12"/>
        <v>113.9797505699343</v>
      </c>
      <c r="Y93" s="40">
        <v>1353</v>
      </c>
      <c r="Z93" s="40">
        <v>198714</v>
      </c>
      <c r="AA93" s="41">
        <f t="shared" si="13"/>
        <v>146.86917960088692</v>
      </c>
      <c r="AB93" s="40">
        <v>2760</v>
      </c>
      <c r="AC93" s="40">
        <v>125651</v>
      </c>
      <c r="AD93" s="41">
        <f t="shared" si="14"/>
        <v>45.525724637681158</v>
      </c>
      <c r="AE93" s="40">
        <v>274</v>
      </c>
      <c r="AF93" s="40">
        <v>25195</v>
      </c>
      <c r="AG93" s="41">
        <f t="shared" si="15"/>
        <v>91.952554744525543</v>
      </c>
      <c r="AH93" s="40">
        <v>26</v>
      </c>
      <c r="AI93" s="40">
        <v>1933</v>
      </c>
      <c r="AJ93" s="5"/>
      <c r="AK93" s="5"/>
      <c r="AL93" s="9"/>
      <c r="AM93" s="5"/>
      <c r="AN93" s="5"/>
      <c r="AO93" s="5"/>
      <c r="AP93" s="5"/>
      <c r="AQ93" s="9"/>
    </row>
    <row r="94" spans="1:43" x14ac:dyDescent="0.25">
      <c r="A94" s="32">
        <v>2022</v>
      </c>
      <c r="B94" s="47">
        <f t="shared" si="21"/>
        <v>-5.1727042965459145</v>
      </c>
      <c r="C94" s="47">
        <f t="shared" si="21"/>
        <v>1.1237348515115195</v>
      </c>
      <c r="D94" s="42">
        <f t="shared" si="17"/>
        <v>107.93718905472637</v>
      </c>
      <c r="E94" s="42">
        <f t="shared" si="18"/>
        <v>9.2646474190927783</v>
      </c>
      <c r="F94" s="42">
        <f t="shared" si="22"/>
        <v>-6.2264701331522501</v>
      </c>
      <c r="G94" s="52">
        <v>11256</v>
      </c>
      <c r="H94" s="40">
        <v>1214941</v>
      </c>
      <c r="I94" s="51">
        <v>9618994.6344061214</v>
      </c>
      <c r="J94" s="40">
        <v>8965230</v>
      </c>
      <c r="K94" s="43">
        <f t="shared" si="19"/>
        <v>0.13551699175592818</v>
      </c>
      <c r="L94" s="41">
        <f t="shared" si="16"/>
        <v>6.7966004686984149</v>
      </c>
      <c r="M94" s="32" t="s">
        <v>24</v>
      </c>
      <c r="N94" s="32" t="s">
        <v>24</v>
      </c>
      <c r="O94" s="32" t="s">
        <v>24</v>
      </c>
      <c r="P94" s="32" t="s">
        <v>24</v>
      </c>
      <c r="Q94" s="32" t="s">
        <v>24</v>
      </c>
      <c r="R94" s="32" t="s">
        <v>24</v>
      </c>
      <c r="S94" s="32" t="s">
        <v>24</v>
      </c>
      <c r="T94" s="32" t="s">
        <v>24</v>
      </c>
      <c r="U94" s="32" t="s">
        <v>24</v>
      </c>
      <c r="V94" s="40">
        <v>7134</v>
      </c>
      <c r="W94" s="40">
        <v>858664</v>
      </c>
      <c r="X94" s="41">
        <f t="shared" si="12"/>
        <v>120.36220913933278</v>
      </c>
      <c r="Y94" s="40">
        <v>1211</v>
      </c>
      <c r="Z94" s="40">
        <v>211549</v>
      </c>
      <c r="AA94" s="41">
        <f t="shared" si="13"/>
        <v>174.68951279933938</v>
      </c>
      <c r="AB94" s="40">
        <v>2617</v>
      </c>
      <c r="AC94" s="40">
        <v>120064</v>
      </c>
      <c r="AD94" s="41">
        <f t="shared" si="14"/>
        <v>45.878486816965989</v>
      </c>
      <c r="AE94" s="40">
        <v>266</v>
      </c>
      <c r="AF94" s="40">
        <v>23283</v>
      </c>
      <c r="AG94" s="41">
        <f t="shared" si="15"/>
        <v>87.530075187969928</v>
      </c>
      <c r="AH94" s="40">
        <v>28</v>
      </c>
      <c r="AI94" s="40">
        <v>1381</v>
      </c>
      <c r="AJ94" s="5"/>
      <c r="AK94" s="5"/>
      <c r="AL94" s="9"/>
      <c r="AM94" s="5"/>
      <c r="AN94" s="5"/>
      <c r="AO94" s="5"/>
      <c r="AP94" s="5"/>
      <c r="AQ94" s="9"/>
    </row>
    <row r="95" spans="1:43" x14ac:dyDescent="0.25">
      <c r="AF95" s="5"/>
      <c r="AG95" s="5"/>
      <c r="AJ95" s="10"/>
      <c r="AK95" s="5"/>
      <c r="AL95" s="5"/>
      <c r="AM95" s="5"/>
      <c r="AN95" s="5"/>
      <c r="AO95" s="5"/>
      <c r="AP95" s="5"/>
      <c r="AQ95" s="9"/>
    </row>
    <row r="96" spans="1:43" x14ac:dyDescent="0.25">
      <c r="AJ96" s="10"/>
    </row>
    <row r="97" spans="36:42" x14ac:dyDescent="0.25">
      <c r="AJ97" s="10"/>
      <c r="AK97" s="5"/>
      <c r="AL97" s="5"/>
      <c r="AM97" s="5"/>
      <c r="AN97" s="5"/>
      <c r="AO97" s="5"/>
      <c r="AP97" s="5"/>
    </row>
  </sheetData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C801-1C68-47B5-8556-D72A80D53017}">
  <dimension ref="A1:AV97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baseColWidth="10" defaultColWidth="11.42578125" defaultRowHeight="15" x14ac:dyDescent="0.25"/>
  <cols>
    <col min="1" max="1" width="11.42578125" style="3"/>
    <col min="2" max="12" width="14.42578125" style="3" customWidth="1"/>
    <col min="13" max="48" width="14.42578125" style="5" customWidth="1"/>
    <col min="49" max="16384" width="11.42578125" style="7"/>
  </cols>
  <sheetData>
    <row r="1" spans="1:48" x14ac:dyDescent="0.25">
      <c r="A1" s="12" t="s">
        <v>0</v>
      </c>
      <c r="B1" s="16" t="s">
        <v>25</v>
      </c>
      <c r="C1" s="17"/>
      <c r="D1" s="17"/>
      <c r="E1" s="17"/>
      <c r="F1" s="18"/>
      <c r="G1" s="16" t="s">
        <v>26</v>
      </c>
      <c r="H1" s="17"/>
      <c r="I1" s="17"/>
      <c r="J1" s="17"/>
      <c r="K1" s="18"/>
      <c r="L1" s="16" t="s">
        <v>27</v>
      </c>
      <c r="M1" s="19"/>
      <c r="N1" s="19"/>
      <c r="O1" s="19"/>
      <c r="P1" s="20"/>
      <c r="Q1" s="21" t="s">
        <v>28</v>
      </c>
      <c r="R1" s="19"/>
      <c r="S1" s="19"/>
      <c r="T1" s="19"/>
      <c r="U1" s="20"/>
      <c r="V1" s="21" t="s">
        <v>29</v>
      </c>
      <c r="W1" s="19"/>
      <c r="X1" s="19"/>
      <c r="Y1" s="19"/>
      <c r="Z1" s="20"/>
      <c r="AA1" s="21" t="s">
        <v>30</v>
      </c>
      <c r="AB1" s="19"/>
      <c r="AC1" s="19"/>
      <c r="AD1" s="19"/>
      <c r="AE1" s="20"/>
      <c r="AF1" s="21" t="s">
        <v>31</v>
      </c>
      <c r="AG1" s="19"/>
      <c r="AH1" s="19"/>
      <c r="AI1" s="19"/>
      <c r="AJ1" s="20"/>
      <c r="AK1" s="21" t="s">
        <v>50</v>
      </c>
      <c r="AL1" s="19"/>
      <c r="AM1" s="19"/>
      <c r="AN1" s="19"/>
      <c r="AO1" s="20"/>
      <c r="AP1" s="21" t="s">
        <v>38</v>
      </c>
      <c r="AQ1" s="19"/>
      <c r="AR1" s="19"/>
      <c r="AS1" s="19"/>
      <c r="AT1" s="20"/>
      <c r="AU1" s="22" t="s">
        <v>32</v>
      </c>
      <c r="AV1" s="20"/>
    </row>
    <row r="2" spans="1:48" x14ac:dyDescent="0.25">
      <c r="A2" s="13"/>
      <c r="B2" s="23" t="s">
        <v>3</v>
      </c>
      <c r="C2" s="3" t="s">
        <v>33</v>
      </c>
      <c r="D2" s="3" t="s">
        <v>34</v>
      </c>
      <c r="E2" s="3" t="s">
        <v>35</v>
      </c>
      <c r="F2" s="24" t="s">
        <v>36</v>
      </c>
      <c r="G2" s="23" t="s">
        <v>3</v>
      </c>
      <c r="H2" s="3" t="s">
        <v>33</v>
      </c>
      <c r="I2" s="3" t="s">
        <v>34</v>
      </c>
      <c r="J2" s="3" t="s">
        <v>35</v>
      </c>
      <c r="K2" s="24" t="s">
        <v>36</v>
      </c>
      <c r="L2" s="23" t="s">
        <v>3</v>
      </c>
      <c r="M2" s="3" t="s">
        <v>33</v>
      </c>
      <c r="N2" s="3" t="s">
        <v>34</v>
      </c>
      <c r="O2" s="3" t="s">
        <v>35</v>
      </c>
      <c r="P2" s="24" t="s">
        <v>36</v>
      </c>
      <c r="Q2" s="23" t="s">
        <v>3</v>
      </c>
      <c r="R2" s="3" t="s">
        <v>33</v>
      </c>
      <c r="S2" s="3" t="s">
        <v>34</v>
      </c>
      <c r="T2" s="3" t="s">
        <v>35</v>
      </c>
      <c r="U2" s="24" t="s">
        <v>36</v>
      </c>
      <c r="V2" s="23" t="s">
        <v>3</v>
      </c>
      <c r="W2" s="3" t="s">
        <v>33</v>
      </c>
      <c r="X2" s="3" t="s">
        <v>34</v>
      </c>
      <c r="Y2" s="3" t="s">
        <v>35</v>
      </c>
      <c r="Z2" s="24" t="s">
        <v>36</v>
      </c>
      <c r="AA2" s="23" t="s">
        <v>3</v>
      </c>
      <c r="AB2" s="3" t="s">
        <v>33</v>
      </c>
      <c r="AC2" s="3" t="s">
        <v>34</v>
      </c>
      <c r="AD2" s="3" t="s">
        <v>35</v>
      </c>
      <c r="AE2" s="24" t="s">
        <v>36</v>
      </c>
      <c r="AF2" s="23" t="s">
        <v>3</v>
      </c>
      <c r="AG2" s="3" t="s">
        <v>33</v>
      </c>
      <c r="AH2" s="3" t="s">
        <v>34</v>
      </c>
      <c r="AI2" s="3" t="s">
        <v>35</v>
      </c>
      <c r="AJ2" s="24" t="s">
        <v>36</v>
      </c>
      <c r="AK2" s="23" t="s">
        <v>3</v>
      </c>
      <c r="AL2" s="3" t="s">
        <v>33</v>
      </c>
      <c r="AM2" s="3" t="s">
        <v>34</v>
      </c>
      <c r="AN2" s="3" t="s">
        <v>35</v>
      </c>
      <c r="AO2" s="24" t="s">
        <v>36</v>
      </c>
      <c r="AP2" s="23" t="s">
        <v>3</v>
      </c>
      <c r="AQ2" s="3" t="s">
        <v>33</v>
      </c>
      <c r="AR2" s="3" t="s">
        <v>34</v>
      </c>
      <c r="AS2" s="3" t="s">
        <v>35</v>
      </c>
      <c r="AT2" s="24" t="s">
        <v>36</v>
      </c>
      <c r="AU2" s="23" t="s">
        <v>3</v>
      </c>
      <c r="AV2" s="24" t="s">
        <v>33</v>
      </c>
    </row>
    <row r="3" spans="1:48" x14ac:dyDescent="0.25">
      <c r="A3" s="13">
        <v>1930</v>
      </c>
      <c r="B3" s="3" t="s">
        <v>24</v>
      </c>
      <c r="C3" s="3" t="s">
        <v>24</v>
      </c>
      <c r="D3" s="3" t="s">
        <v>24</v>
      </c>
      <c r="E3" s="3" t="s">
        <v>24</v>
      </c>
      <c r="F3" s="25">
        <v>538172.61580018187</v>
      </c>
      <c r="G3" s="3" t="s">
        <v>24</v>
      </c>
      <c r="H3" s="3" t="s">
        <v>24</v>
      </c>
      <c r="I3" s="3" t="s">
        <v>24</v>
      </c>
      <c r="J3" s="3" t="s">
        <v>24</v>
      </c>
      <c r="K3" s="25">
        <v>133879.62142034061</v>
      </c>
      <c r="L3" s="3" t="s">
        <v>24</v>
      </c>
      <c r="M3" s="3" t="s">
        <v>24</v>
      </c>
      <c r="N3" s="3" t="s">
        <v>24</v>
      </c>
      <c r="O3" s="3" t="s">
        <v>24</v>
      </c>
      <c r="P3" s="25">
        <v>275858.31731984066</v>
      </c>
      <c r="Q3" s="3" t="s">
        <v>24</v>
      </c>
      <c r="R3" s="3" t="s">
        <v>24</v>
      </c>
      <c r="S3" s="3" t="s">
        <v>24</v>
      </c>
      <c r="T3" s="3" t="s">
        <v>24</v>
      </c>
      <c r="U3" s="24" t="s">
        <v>24</v>
      </c>
      <c r="V3" s="3" t="s">
        <v>24</v>
      </c>
      <c r="W3" s="3" t="s">
        <v>24</v>
      </c>
      <c r="X3" s="3" t="s">
        <v>24</v>
      </c>
      <c r="Y3" s="3" t="s">
        <v>24</v>
      </c>
      <c r="Z3" s="25">
        <v>36040.243778911208</v>
      </c>
      <c r="AA3" s="3" t="s">
        <v>24</v>
      </c>
      <c r="AB3" s="3" t="s">
        <v>24</v>
      </c>
      <c r="AC3" s="3" t="s">
        <v>24</v>
      </c>
      <c r="AD3" s="3" t="s">
        <v>24</v>
      </c>
      <c r="AE3" s="25">
        <v>215528.77271040154</v>
      </c>
      <c r="AF3" s="3" t="s">
        <v>24</v>
      </c>
      <c r="AG3" s="3" t="s">
        <v>24</v>
      </c>
      <c r="AH3" s="3" t="s">
        <v>24</v>
      </c>
      <c r="AI3" s="3" t="s">
        <v>24</v>
      </c>
      <c r="AJ3" s="25">
        <v>64193.487886711497</v>
      </c>
      <c r="AK3" s="3" t="s">
        <v>24</v>
      </c>
      <c r="AL3" s="3" t="s">
        <v>24</v>
      </c>
      <c r="AM3" s="3" t="s">
        <v>24</v>
      </c>
      <c r="AN3" s="3" t="s">
        <v>24</v>
      </c>
      <c r="AO3" s="24" t="s">
        <v>24</v>
      </c>
      <c r="AP3" s="3" t="s">
        <v>24</v>
      </c>
      <c r="AQ3" s="3" t="s">
        <v>24</v>
      </c>
      <c r="AR3" s="3" t="s">
        <v>24</v>
      </c>
      <c r="AS3" s="3" t="s">
        <v>24</v>
      </c>
      <c r="AT3" s="25">
        <v>231873.31160418005</v>
      </c>
      <c r="AU3" s="3" t="s">
        <v>24</v>
      </c>
      <c r="AV3" s="24" t="s">
        <v>24</v>
      </c>
    </row>
    <row r="4" spans="1:48" x14ac:dyDescent="0.25">
      <c r="A4" s="13">
        <v>1931</v>
      </c>
      <c r="B4" s="3" t="s">
        <v>24</v>
      </c>
      <c r="C4" s="3" t="s">
        <v>24</v>
      </c>
      <c r="D4" s="3" t="s">
        <v>24</v>
      </c>
      <c r="E4" s="3" t="s">
        <v>24</v>
      </c>
      <c r="F4" s="25">
        <v>520156.75864959921</v>
      </c>
      <c r="G4" s="3" t="s">
        <v>24</v>
      </c>
      <c r="H4" s="3" t="s">
        <v>24</v>
      </c>
      <c r="I4" s="3" t="s">
        <v>24</v>
      </c>
      <c r="J4" s="3" t="s">
        <v>24</v>
      </c>
      <c r="K4" s="25">
        <v>129719.62659493508</v>
      </c>
      <c r="L4" s="3" t="s">
        <v>24</v>
      </c>
      <c r="M4" s="3" t="s">
        <v>24</v>
      </c>
      <c r="N4" s="3" t="s">
        <v>24</v>
      </c>
      <c r="O4" s="3" t="s">
        <v>24</v>
      </c>
      <c r="P4" s="25">
        <v>258989.85940476332</v>
      </c>
      <c r="Q4" s="3" t="s">
        <v>24</v>
      </c>
      <c r="R4" s="3" t="s">
        <v>24</v>
      </c>
      <c r="S4" s="3" t="s">
        <v>24</v>
      </c>
      <c r="T4" s="3" t="s">
        <v>24</v>
      </c>
      <c r="U4" s="24" t="s">
        <v>24</v>
      </c>
      <c r="V4" s="3" t="s">
        <v>24</v>
      </c>
      <c r="W4" s="3" t="s">
        <v>24</v>
      </c>
      <c r="X4" s="3" t="s">
        <v>24</v>
      </c>
      <c r="Y4" s="3" t="s">
        <v>24</v>
      </c>
      <c r="Z4" s="25">
        <v>34275.569998823186</v>
      </c>
      <c r="AA4" s="3" t="s">
        <v>24</v>
      </c>
      <c r="AB4" s="3" t="s">
        <v>24</v>
      </c>
      <c r="AC4" s="3" t="s">
        <v>24</v>
      </c>
      <c r="AD4" s="3" t="s">
        <v>24</v>
      </c>
      <c r="AE4" s="25">
        <v>211304.13522882256</v>
      </c>
      <c r="AF4" s="3" t="s">
        <v>24</v>
      </c>
      <c r="AG4" s="3" t="s">
        <v>24</v>
      </c>
      <c r="AH4" s="3" t="s">
        <v>24</v>
      </c>
      <c r="AI4" s="3" t="s">
        <v>24</v>
      </c>
      <c r="AJ4" s="25">
        <v>62725.463668215576</v>
      </c>
      <c r="AK4" s="3" t="s">
        <v>24</v>
      </c>
      <c r="AL4" s="3" t="s">
        <v>24</v>
      </c>
      <c r="AM4" s="3" t="s">
        <v>24</v>
      </c>
      <c r="AN4" s="3" t="s">
        <v>24</v>
      </c>
      <c r="AO4" s="24" t="s">
        <v>24</v>
      </c>
      <c r="AP4" s="3" t="s">
        <v>24</v>
      </c>
      <c r="AQ4" s="3" t="s">
        <v>24</v>
      </c>
      <c r="AR4" s="3" t="s">
        <v>24</v>
      </c>
      <c r="AS4" s="3" t="s">
        <v>24</v>
      </c>
      <c r="AT4" s="25">
        <v>239349.52442640212</v>
      </c>
      <c r="AU4" s="3" t="s">
        <v>24</v>
      </c>
      <c r="AV4" s="24" t="s">
        <v>24</v>
      </c>
    </row>
    <row r="5" spans="1:48" x14ac:dyDescent="0.25">
      <c r="A5" s="13">
        <v>1932</v>
      </c>
      <c r="B5" s="3" t="s">
        <v>24</v>
      </c>
      <c r="C5" s="3" t="s">
        <v>24</v>
      </c>
      <c r="D5" s="3" t="s">
        <v>24</v>
      </c>
      <c r="E5" s="3" t="s">
        <v>24</v>
      </c>
      <c r="F5" s="25">
        <v>438579.76376196189</v>
      </c>
      <c r="G5" s="3" t="s">
        <v>24</v>
      </c>
      <c r="H5" s="3" t="s">
        <v>24</v>
      </c>
      <c r="I5" s="3" t="s">
        <v>24</v>
      </c>
      <c r="J5" s="3" t="s">
        <v>24</v>
      </c>
      <c r="K5" s="25">
        <v>109649.62202541967</v>
      </c>
      <c r="L5" s="3" t="s">
        <v>24</v>
      </c>
      <c r="M5" s="3" t="s">
        <v>24</v>
      </c>
      <c r="N5" s="3" t="s">
        <v>24</v>
      </c>
      <c r="O5" s="3" t="s">
        <v>24</v>
      </c>
      <c r="P5" s="25">
        <v>212184.19463003922</v>
      </c>
      <c r="Q5" s="3" t="s">
        <v>24</v>
      </c>
      <c r="R5" s="3" t="s">
        <v>24</v>
      </c>
      <c r="S5" s="3" t="s">
        <v>24</v>
      </c>
      <c r="T5" s="3" t="s">
        <v>24</v>
      </c>
      <c r="U5" s="24" t="s">
        <v>24</v>
      </c>
      <c r="V5" s="3" t="s">
        <v>24</v>
      </c>
      <c r="W5" s="3" t="s">
        <v>24</v>
      </c>
      <c r="X5" s="3" t="s">
        <v>24</v>
      </c>
      <c r="Y5" s="3" t="s">
        <v>24</v>
      </c>
      <c r="Z5" s="25">
        <v>28437.164406596999</v>
      </c>
      <c r="AA5" s="3" t="s">
        <v>24</v>
      </c>
      <c r="AB5" s="3" t="s">
        <v>24</v>
      </c>
      <c r="AC5" s="3" t="s">
        <v>24</v>
      </c>
      <c r="AD5" s="3" t="s">
        <v>24</v>
      </c>
      <c r="AE5" s="25">
        <v>180786.20174199159</v>
      </c>
      <c r="AF5" s="3" t="s">
        <v>24</v>
      </c>
      <c r="AG5" s="3" t="s">
        <v>24</v>
      </c>
      <c r="AH5" s="3" t="s">
        <v>24</v>
      </c>
      <c r="AI5" s="3" t="s">
        <v>24</v>
      </c>
      <c r="AJ5" s="25">
        <v>53473.981953770017</v>
      </c>
      <c r="AK5" s="3" t="s">
        <v>24</v>
      </c>
      <c r="AL5" s="3" t="s">
        <v>24</v>
      </c>
      <c r="AM5" s="3" t="s">
        <v>24</v>
      </c>
      <c r="AN5" s="3" t="s">
        <v>24</v>
      </c>
      <c r="AO5" s="24" t="s">
        <v>24</v>
      </c>
      <c r="AP5" s="3" t="s">
        <v>24</v>
      </c>
      <c r="AQ5" s="3" t="s">
        <v>24</v>
      </c>
      <c r="AR5" s="3" t="s">
        <v>24</v>
      </c>
      <c r="AS5" s="3" t="s">
        <v>24</v>
      </c>
      <c r="AT5" s="25">
        <v>214487.14431377593</v>
      </c>
      <c r="AU5" s="3" t="s">
        <v>24</v>
      </c>
      <c r="AV5" s="24" t="s">
        <v>24</v>
      </c>
    </row>
    <row r="6" spans="1:48" x14ac:dyDescent="0.25">
      <c r="A6" s="13">
        <v>1933</v>
      </c>
      <c r="B6" s="3" t="s">
        <v>24</v>
      </c>
      <c r="C6" s="3" t="s">
        <v>24</v>
      </c>
      <c r="D6" s="3" t="s">
        <v>24</v>
      </c>
      <c r="E6" s="3" t="s">
        <v>24</v>
      </c>
      <c r="F6" s="25">
        <v>522204.81195951451</v>
      </c>
      <c r="G6" s="3" t="s">
        <v>24</v>
      </c>
      <c r="H6" s="3" t="s">
        <v>24</v>
      </c>
      <c r="I6" s="3" t="s">
        <v>24</v>
      </c>
      <c r="J6" s="3" t="s">
        <v>24</v>
      </c>
      <c r="K6" s="25">
        <v>130892.53170045676</v>
      </c>
      <c r="L6" s="3" t="s">
        <v>24</v>
      </c>
      <c r="M6" s="3" t="s">
        <v>24</v>
      </c>
      <c r="N6" s="3" t="s">
        <v>24</v>
      </c>
      <c r="O6" s="3" t="s">
        <v>24</v>
      </c>
      <c r="P6" s="25">
        <v>245498.21557806339</v>
      </c>
      <c r="Q6" s="3" t="s">
        <v>24</v>
      </c>
      <c r="R6" s="3" t="s">
        <v>24</v>
      </c>
      <c r="S6" s="3" t="s">
        <v>24</v>
      </c>
      <c r="T6" s="3" t="s">
        <v>24</v>
      </c>
      <c r="U6" s="24" t="s">
        <v>24</v>
      </c>
      <c r="V6" s="3" t="s">
        <v>24</v>
      </c>
      <c r="W6" s="3" t="s">
        <v>24</v>
      </c>
      <c r="X6" s="3" t="s">
        <v>24</v>
      </c>
      <c r="Y6" s="3" t="s">
        <v>24</v>
      </c>
      <c r="Z6" s="25">
        <v>33318.859837888645</v>
      </c>
      <c r="AA6" s="3" t="s">
        <v>24</v>
      </c>
      <c r="AB6" s="3" t="s">
        <v>24</v>
      </c>
      <c r="AC6" s="3" t="s">
        <v>24</v>
      </c>
      <c r="AD6" s="3" t="s">
        <v>24</v>
      </c>
      <c r="AE6" s="25">
        <v>218469.61577104221</v>
      </c>
      <c r="AF6" s="3" t="s">
        <v>24</v>
      </c>
      <c r="AG6" s="3" t="s">
        <v>24</v>
      </c>
      <c r="AH6" s="3" t="s">
        <v>24</v>
      </c>
      <c r="AI6" s="3" t="s">
        <v>24</v>
      </c>
      <c r="AJ6" s="25">
        <v>64381.233351648254</v>
      </c>
      <c r="AK6" s="3" t="s">
        <v>24</v>
      </c>
      <c r="AL6" s="3" t="s">
        <v>24</v>
      </c>
      <c r="AM6" s="3" t="s">
        <v>24</v>
      </c>
      <c r="AN6" s="3" t="s">
        <v>24</v>
      </c>
      <c r="AO6" s="24" t="s">
        <v>24</v>
      </c>
      <c r="AP6" s="3" t="s">
        <v>24</v>
      </c>
      <c r="AQ6" s="3" t="s">
        <v>24</v>
      </c>
      <c r="AR6" s="3" t="s">
        <v>24</v>
      </c>
      <c r="AS6" s="3" t="s">
        <v>24</v>
      </c>
      <c r="AT6" s="25">
        <v>270220.76568276127</v>
      </c>
      <c r="AU6" s="3" t="s">
        <v>24</v>
      </c>
      <c r="AV6" s="24" t="s">
        <v>24</v>
      </c>
    </row>
    <row r="7" spans="1:48" x14ac:dyDescent="0.25">
      <c r="A7" s="13">
        <v>1934</v>
      </c>
      <c r="B7" s="3" t="s">
        <v>24</v>
      </c>
      <c r="C7" s="3" t="s">
        <v>24</v>
      </c>
      <c r="D7" s="3" t="s">
        <v>24</v>
      </c>
      <c r="E7" s="3" t="s">
        <v>24</v>
      </c>
      <c r="F7" s="25">
        <v>561271.0360578089</v>
      </c>
      <c r="G7" s="3" t="s">
        <v>24</v>
      </c>
      <c r="H7" s="3" t="s">
        <v>24</v>
      </c>
      <c r="I7" s="3" t="s">
        <v>24</v>
      </c>
      <c r="J7" s="3" t="s">
        <v>24</v>
      </c>
      <c r="K7" s="25">
        <v>141050.05805225763</v>
      </c>
      <c r="L7" s="3" t="s">
        <v>24</v>
      </c>
      <c r="M7" s="3" t="s">
        <v>24</v>
      </c>
      <c r="N7" s="3" t="s">
        <v>24</v>
      </c>
      <c r="O7" s="3" t="s">
        <v>24</v>
      </c>
      <c r="P7" s="25">
        <v>256478.86061689607</v>
      </c>
      <c r="Q7" s="3" t="s">
        <v>24</v>
      </c>
      <c r="R7" s="3" t="s">
        <v>24</v>
      </c>
      <c r="S7" s="3" t="s">
        <v>24</v>
      </c>
      <c r="T7" s="3" t="s">
        <v>24</v>
      </c>
      <c r="U7" s="24" t="s">
        <v>24</v>
      </c>
      <c r="V7" s="3" t="s">
        <v>24</v>
      </c>
      <c r="W7" s="3" t="s">
        <v>24</v>
      </c>
      <c r="X7" s="3" t="s">
        <v>24</v>
      </c>
      <c r="Y7" s="3" t="s">
        <v>24</v>
      </c>
      <c r="Z7" s="25">
        <v>35240.220121240105</v>
      </c>
      <c r="AA7" s="3" t="s">
        <v>24</v>
      </c>
      <c r="AB7" s="3" t="s">
        <v>24</v>
      </c>
      <c r="AC7" s="3" t="s">
        <v>24</v>
      </c>
      <c r="AD7" s="3" t="s">
        <v>24</v>
      </c>
      <c r="AE7" s="25">
        <v>238405.58806853907</v>
      </c>
      <c r="AF7" s="3" t="s">
        <v>24</v>
      </c>
      <c r="AG7" s="3" t="s">
        <v>24</v>
      </c>
      <c r="AH7" s="3" t="s">
        <v>24</v>
      </c>
      <c r="AI7" s="3" t="s">
        <v>24</v>
      </c>
      <c r="AJ7" s="25">
        <v>69977.123628314293</v>
      </c>
      <c r="AK7" s="3" t="s">
        <v>24</v>
      </c>
      <c r="AL7" s="3" t="s">
        <v>24</v>
      </c>
      <c r="AM7" s="3" t="s">
        <v>24</v>
      </c>
      <c r="AN7" s="3" t="s">
        <v>24</v>
      </c>
      <c r="AO7" s="24" t="s">
        <v>24</v>
      </c>
      <c r="AP7" s="3" t="s">
        <v>24</v>
      </c>
      <c r="AQ7" s="3" t="s">
        <v>24</v>
      </c>
      <c r="AR7" s="3" t="s">
        <v>24</v>
      </c>
      <c r="AS7" s="3" t="s">
        <v>24</v>
      </c>
      <c r="AT7" s="25">
        <v>306208.14855630929</v>
      </c>
      <c r="AU7" s="3" t="s">
        <v>24</v>
      </c>
      <c r="AV7" s="24" t="s">
        <v>24</v>
      </c>
    </row>
    <row r="8" spans="1:48" x14ac:dyDescent="0.25">
      <c r="A8" s="13">
        <v>1935</v>
      </c>
      <c r="B8" s="3" t="s">
        <v>24</v>
      </c>
      <c r="C8" s="3" t="s">
        <v>24</v>
      </c>
      <c r="D8" s="3" t="s">
        <v>24</v>
      </c>
      <c r="E8" s="3" t="s">
        <v>24</v>
      </c>
      <c r="F8" s="25">
        <v>575774.82427233586</v>
      </c>
      <c r="G8" s="3" t="s">
        <v>24</v>
      </c>
      <c r="H8" s="3" t="s">
        <v>24</v>
      </c>
      <c r="I8" s="3" t="s">
        <v>24</v>
      </c>
      <c r="J8" s="3" t="s">
        <v>24</v>
      </c>
      <c r="K8" s="25">
        <v>145080.9409199325</v>
      </c>
      <c r="L8" s="3" t="s">
        <v>24</v>
      </c>
      <c r="M8" s="3" t="s">
        <v>24</v>
      </c>
      <c r="N8" s="3" t="s">
        <v>24</v>
      </c>
      <c r="O8" s="3" t="s">
        <v>24</v>
      </c>
      <c r="P8" s="25">
        <v>255759.09894827567</v>
      </c>
      <c r="Q8" s="3" t="s">
        <v>24</v>
      </c>
      <c r="R8" s="3" t="s">
        <v>24</v>
      </c>
      <c r="S8" s="3" t="s">
        <v>24</v>
      </c>
      <c r="T8" s="3" t="s">
        <v>24</v>
      </c>
      <c r="U8" s="24" t="s">
        <v>24</v>
      </c>
      <c r="V8" s="3" t="s">
        <v>24</v>
      </c>
      <c r="W8" s="3" t="s">
        <v>24</v>
      </c>
      <c r="X8" s="3" t="s">
        <v>24</v>
      </c>
      <c r="Y8" s="3" t="s">
        <v>24</v>
      </c>
      <c r="Z8" s="25">
        <v>35576.357539144781</v>
      </c>
      <c r="AA8" s="3" t="s">
        <v>24</v>
      </c>
      <c r="AB8" s="3" t="s">
        <v>24</v>
      </c>
      <c r="AC8" s="3" t="s">
        <v>24</v>
      </c>
      <c r="AD8" s="3" t="s">
        <v>24</v>
      </c>
      <c r="AE8" s="25">
        <v>248360.53678565449</v>
      </c>
      <c r="AF8" s="3" t="s">
        <v>24</v>
      </c>
      <c r="AG8" s="3" t="s">
        <v>24</v>
      </c>
      <c r="AH8" s="3" t="s">
        <v>24</v>
      </c>
      <c r="AI8" s="3" t="s">
        <v>24</v>
      </c>
      <c r="AJ8" s="25">
        <v>72600.478589616949</v>
      </c>
      <c r="AK8" s="3" t="s">
        <v>24</v>
      </c>
      <c r="AL8" s="3" t="s">
        <v>24</v>
      </c>
      <c r="AM8" s="3" t="s">
        <v>24</v>
      </c>
      <c r="AN8" s="3" t="s">
        <v>24</v>
      </c>
      <c r="AO8" s="24" t="s">
        <v>24</v>
      </c>
      <c r="AP8" s="3" t="s">
        <v>24</v>
      </c>
      <c r="AQ8" s="3" t="s">
        <v>24</v>
      </c>
      <c r="AR8" s="3" t="s">
        <v>24</v>
      </c>
      <c r="AS8" s="3" t="s">
        <v>24</v>
      </c>
      <c r="AT8" s="25">
        <v>330045.22593211808</v>
      </c>
      <c r="AU8" s="3" t="s">
        <v>24</v>
      </c>
      <c r="AV8" s="24" t="s">
        <v>24</v>
      </c>
    </row>
    <row r="9" spans="1:48" x14ac:dyDescent="0.25">
      <c r="A9" s="13">
        <v>1936</v>
      </c>
      <c r="B9" s="3" t="s">
        <v>24</v>
      </c>
      <c r="C9" s="3" t="s">
        <v>24</v>
      </c>
      <c r="D9" s="3" t="s">
        <v>24</v>
      </c>
      <c r="E9" s="3" t="s">
        <v>24</v>
      </c>
      <c r="F9" s="25">
        <v>584828.06864646531</v>
      </c>
      <c r="G9" s="3" t="s">
        <v>24</v>
      </c>
      <c r="H9" s="3" t="s">
        <v>24</v>
      </c>
      <c r="I9" s="3" t="s">
        <v>24</v>
      </c>
      <c r="J9" s="3" t="s">
        <v>24</v>
      </c>
      <c r="K9" s="25">
        <v>147760.06942119624</v>
      </c>
      <c r="L9" s="3" t="s">
        <v>24</v>
      </c>
      <c r="M9" s="3" t="s">
        <v>24</v>
      </c>
      <c r="N9" s="3" t="s">
        <v>24</v>
      </c>
      <c r="O9" s="3" t="s">
        <v>24</v>
      </c>
      <c r="P9" s="25">
        <v>252598.7120845941</v>
      </c>
      <c r="Q9" s="3" t="s">
        <v>24</v>
      </c>
      <c r="R9" s="3" t="s">
        <v>24</v>
      </c>
      <c r="S9" s="3" t="s">
        <v>24</v>
      </c>
      <c r="T9" s="3" t="s">
        <v>24</v>
      </c>
      <c r="U9" s="24" t="s">
        <v>24</v>
      </c>
      <c r="V9" s="3" t="s">
        <v>24</v>
      </c>
      <c r="W9" s="3" t="s">
        <v>24</v>
      </c>
      <c r="X9" s="3" t="s">
        <v>24</v>
      </c>
      <c r="Y9" s="3" t="s">
        <v>24</v>
      </c>
      <c r="Z9" s="25">
        <v>35562.10766423984</v>
      </c>
      <c r="AA9" s="3" t="s">
        <v>24</v>
      </c>
      <c r="AB9" s="3" t="s">
        <v>24</v>
      </c>
      <c r="AC9" s="3" t="s">
        <v>24</v>
      </c>
      <c r="AD9" s="3" t="s">
        <v>24</v>
      </c>
      <c r="AE9" s="25">
        <v>256278.2228771231</v>
      </c>
      <c r="AF9" s="3" t="s">
        <v>24</v>
      </c>
      <c r="AG9" s="3" t="s">
        <v>24</v>
      </c>
      <c r="AH9" s="3" t="s">
        <v>24</v>
      </c>
      <c r="AI9" s="3" t="s">
        <v>24</v>
      </c>
      <c r="AJ9" s="25">
        <v>74585.709116035854</v>
      </c>
      <c r="AK9" s="3" t="s">
        <v>24</v>
      </c>
      <c r="AL9" s="3" t="s">
        <v>24</v>
      </c>
      <c r="AM9" s="3" t="s">
        <v>24</v>
      </c>
      <c r="AN9" s="3" t="s">
        <v>24</v>
      </c>
      <c r="AO9" s="24" t="s">
        <v>24</v>
      </c>
      <c r="AP9" s="3" t="s">
        <v>24</v>
      </c>
      <c r="AQ9" s="3" t="s">
        <v>24</v>
      </c>
      <c r="AR9" s="3" t="s">
        <v>24</v>
      </c>
      <c r="AS9" s="3" t="s">
        <v>24</v>
      </c>
      <c r="AT9" s="25">
        <v>351273.95308403752</v>
      </c>
      <c r="AU9" s="3" t="s">
        <v>24</v>
      </c>
      <c r="AV9" s="24" t="s">
        <v>24</v>
      </c>
    </row>
    <row r="10" spans="1:48" x14ac:dyDescent="0.25">
      <c r="A10" s="13">
        <v>1937</v>
      </c>
      <c r="B10" s="3" t="s">
        <v>24</v>
      </c>
      <c r="C10" s="3" t="s">
        <v>24</v>
      </c>
      <c r="D10" s="3" t="s">
        <v>24</v>
      </c>
      <c r="E10" s="3" t="s">
        <v>24</v>
      </c>
      <c r="F10" s="25">
        <v>603945.16730785184</v>
      </c>
      <c r="G10" s="3" t="s">
        <v>24</v>
      </c>
      <c r="H10" s="3" t="s">
        <v>24</v>
      </c>
      <c r="I10" s="3" t="s">
        <v>24</v>
      </c>
      <c r="J10" s="3" t="s">
        <v>24</v>
      </c>
      <c r="K10" s="25">
        <v>153010.77556944816</v>
      </c>
      <c r="L10" s="3" t="s">
        <v>24</v>
      </c>
      <c r="M10" s="3" t="s">
        <v>24</v>
      </c>
      <c r="N10" s="3" t="s">
        <v>24</v>
      </c>
      <c r="O10" s="3" t="s">
        <v>24</v>
      </c>
      <c r="P10" s="25">
        <v>253688.00717106409</v>
      </c>
      <c r="Q10" s="3" t="s">
        <v>24</v>
      </c>
      <c r="R10" s="3" t="s">
        <v>24</v>
      </c>
      <c r="S10" s="3" t="s">
        <v>24</v>
      </c>
      <c r="T10" s="3" t="s">
        <v>24</v>
      </c>
      <c r="U10" s="24" t="s">
        <v>24</v>
      </c>
      <c r="V10" s="3" t="s">
        <v>24</v>
      </c>
      <c r="W10" s="3" t="s">
        <v>24</v>
      </c>
      <c r="X10" s="3" t="s">
        <v>24</v>
      </c>
      <c r="Y10" s="3" t="s">
        <v>24</v>
      </c>
      <c r="Z10" s="25">
        <v>36143.151527551978</v>
      </c>
      <c r="AA10" s="3" t="s">
        <v>24</v>
      </c>
      <c r="AB10" s="3" t="s">
        <v>24</v>
      </c>
      <c r="AC10" s="3" t="s">
        <v>24</v>
      </c>
      <c r="AD10" s="3" t="s">
        <v>24</v>
      </c>
      <c r="AE10" s="25">
        <v>268948.21570559539</v>
      </c>
      <c r="AF10" s="3" t="s">
        <v>24</v>
      </c>
      <c r="AG10" s="3" t="s">
        <v>24</v>
      </c>
      <c r="AH10" s="3" t="s">
        <v>24</v>
      </c>
      <c r="AI10" s="3" t="s">
        <v>24</v>
      </c>
      <c r="AJ10" s="25">
        <v>77911.45130709614</v>
      </c>
      <c r="AK10" s="3" t="s">
        <v>24</v>
      </c>
      <c r="AL10" s="3" t="s">
        <v>24</v>
      </c>
      <c r="AM10" s="3" t="s">
        <v>24</v>
      </c>
      <c r="AN10" s="3" t="s">
        <v>24</v>
      </c>
      <c r="AO10" s="24" t="s">
        <v>24</v>
      </c>
      <c r="AP10" s="3" t="s">
        <v>24</v>
      </c>
      <c r="AQ10" s="3" t="s">
        <v>24</v>
      </c>
      <c r="AR10" s="3" t="s">
        <v>24</v>
      </c>
      <c r="AS10" s="3" t="s">
        <v>24</v>
      </c>
      <c r="AT10" s="25">
        <v>379145.55448806664</v>
      </c>
      <c r="AU10" s="3" t="s">
        <v>24</v>
      </c>
      <c r="AV10" s="24" t="s">
        <v>24</v>
      </c>
    </row>
    <row r="11" spans="1:48" x14ac:dyDescent="0.25">
      <c r="A11" s="13">
        <v>1938</v>
      </c>
      <c r="B11" s="3" t="s">
        <v>24</v>
      </c>
      <c r="C11" s="3" t="s">
        <v>24</v>
      </c>
      <c r="D11" s="3" t="s">
        <v>24</v>
      </c>
      <c r="E11" s="3" t="s">
        <v>24</v>
      </c>
      <c r="F11" s="25">
        <v>611069.81432124681</v>
      </c>
      <c r="G11" s="3" t="s">
        <v>24</v>
      </c>
      <c r="H11" s="3" t="s">
        <v>24</v>
      </c>
      <c r="I11" s="3" t="s">
        <v>24</v>
      </c>
      <c r="J11" s="3" t="s">
        <v>24</v>
      </c>
      <c r="K11" s="25">
        <v>155251.89256534955</v>
      </c>
      <c r="L11" s="3" t="s">
        <v>24</v>
      </c>
      <c r="M11" s="3" t="s">
        <v>24</v>
      </c>
      <c r="N11" s="3" t="s">
        <v>24</v>
      </c>
      <c r="O11" s="3" t="s">
        <v>24</v>
      </c>
      <c r="P11" s="25">
        <v>249670.40525177677</v>
      </c>
      <c r="Q11" s="3" t="s">
        <v>24</v>
      </c>
      <c r="R11" s="3" t="s">
        <v>24</v>
      </c>
      <c r="S11" s="3" t="s">
        <v>24</v>
      </c>
      <c r="T11" s="3" t="s">
        <v>24</v>
      </c>
      <c r="U11" s="24" t="s">
        <v>24</v>
      </c>
      <c r="V11" s="3" t="s">
        <v>24</v>
      </c>
      <c r="W11" s="3" t="s">
        <v>24</v>
      </c>
      <c r="X11" s="3" t="s">
        <v>24</v>
      </c>
      <c r="Y11" s="3" t="s">
        <v>24</v>
      </c>
      <c r="Z11" s="25">
        <v>35992.219353431174</v>
      </c>
      <c r="AA11" s="3" t="s">
        <v>24</v>
      </c>
      <c r="AB11" s="3" t="s">
        <v>24</v>
      </c>
      <c r="AC11" s="3" t="s">
        <v>24</v>
      </c>
      <c r="AD11" s="3" t="s">
        <v>24</v>
      </c>
      <c r="AE11" s="25">
        <v>276621.51068939304</v>
      </c>
      <c r="AF11" s="3" t="s">
        <v>24</v>
      </c>
      <c r="AG11" s="3" t="s">
        <v>24</v>
      </c>
      <c r="AH11" s="3" t="s">
        <v>24</v>
      </c>
      <c r="AI11" s="3" t="s">
        <v>24</v>
      </c>
      <c r="AJ11" s="25">
        <v>79745.387861567928</v>
      </c>
      <c r="AK11" s="3" t="s">
        <v>24</v>
      </c>
      <c r="AL11" s="3" t="s">
        <v>24</v>
      </c>
      <c r="AM11" s="3" t="s">
        <v>24</v>
      </c>
      <c r="AN11" s="3" t="s">
        <v>24</v>
      </c>
      <c r="AO11" s="24" t="s">
        <v>24</v>
      </c>
      <c r="AP11" s="3" t="s">
        <v>24</v>
      </c>
      <c r="AQ11" s="3" t="s">
        <v>24</v>
      </c>
      <c r="AR11" s="3" t="s">
        <v>24</v>
      </c>
      <c r="AS11" s="3" t="s">
        <v>24</v>
      </c>
      <c r="AT11" s="25">
        <v>400041.19040843047</v>
      </c>
      <c r="AU11" s="3" t="s">
        <v>24</v>
      </c>
      <c r="AV11" s="24" t="s">
        <v>24</v>
      </c>
    </row>
    <row r="12" spans="1:48" x14ac:dyDescent="0.25">
      <c r="A12" s="13">
        <v>1939</v>
      </c>
      <c r="B12" s="3" t="s">
        <v>24</v>
      </c>
      <c r="C12" s="3" t="s">
        <v>24</v>
      </c>
      <c r="D12" s="3" t="s">
        <v>24</v>
      </c>
      <c r="E12" s="3" t="s">
        <v>24</v>
      </c>
      <c r="F12" s="25">
        <v>619491.52192860155</v>
      </c>
      <c r="G12" s="3" t="s">
        <v>24</v>
      </c>
      <c r="H12" s="3" t="s">
        <v>24</v>
      </c>
      <c r="I12" s="3" t="s">
        <v>24</v>
      </c>
      <c r="J12" s="3" t="s">
        <v>24</v>
      </c>
      <c r="K12" s="25">
        <v>157847.75184568984</v>
      </c>
      <c r="L12" s="3" t="s">
        <v>24</v>
      </c>
      <c r="M12" s="3" t="s">
        <v>24</v>
      </c>
      <c r="N12" s="3" t="s">
        <v>24</v>
      </c>
      <c r="O12" s="3" t="s">
        <v>24</v>
      </c>
      <c r="P12" s="25">
        <v>246215.13290297583</v>
      </c>
      <c r="Q12" s="3" t="s">
        <v>24</v>
      </c>
      <c r="R12" s="3" t="s">
        <v>24</v>
      </c>
      <c r="S12" s="3" t="s">
        <v>24</v>
      </c>
      <c r="T12" s="3" t="s">
        <v>24</v>
      </c>
      <c r="U12" s="24" t="s">
        <v>24</v>
      </c>
      <c r="V12" s="3" t="s">
        <v>24</v>
      </c>
      <c r="W12" s="3" t="s">
        <v>24</v>
      </c>
      <c r="X12" s="3" t="s">
        <v>24</v>
      </c>
      <c r="Y12" s="3" t="s">
        <v>24</v>
      </c>
      <c r="Z12" s="25">
        <v>35914.765255057617</v>
      </c>
      <c r="AA12" s="3" t="s">
        <v>24</v>
      </c>
      <c r="AB12" s="3" t="s">
        <v>24</v>
      </c>
      <c r="AC12" s="3" t="s">
        <v>24</v>
      </c>
      <c r="AD12" s="3" t="s">
        <v>24</v>
      </c>
      <c r="AE12" s="25">
        <v>285134.67279472109</v>
      </c>
      <c r="AF12" s="3" t="s">
        <v>24</v>
      </c>
      <c r="AG12" s="3" t="s">
        <v>24</v>
      </c>
      <c r="AH12" s="3" t="s">
        <v>24</v>
      </c>
      <c r="AI12" s="3" t="s">
        <v>24</v>
      </c>
      <c r="AJ12" s="25">
        <v>81789.196692109865</v>
      </c>
      <c r="AK12" s="3" t="s">
        <v>24</v>
      </c>
      <c r="AL12" s="3" t="s">
        <v>24</v>
      </c>
      <c r="AM12" s="3" t="s">
        <v>24</v>
      </c>
      <c r="AN12" s="3" t="s">
        <v>24</v>
      </c>
      <c r="AO12" s="24" t="s">
        <v>24</v>
      </c>
      <c r="AP12" s="3" t="s">
        <v>24</v>
      </c>
      <c r="AQ12" s="3" t="s">
        <v>24</v>
      </c>
      <c r="AR12" s="3" t="s">
        <v>24</v>
      </c>
      <c r="AS12" s="3" t="s">
        <v>24</v>
      </c>
      <c r="AT12" s="25">
        <v>421977.34565140941</v>
      </c>
      <c r="AU12" s="3" t="s">
        <v>24</v>
      </c>
      <c r="AV12" s="24" t="s">
        <v>24</v>
      </c>
    </row>
    <row r="13" spans="1:48" x14ac:dyDescent="0.25">
      <c r="A13" s="13">
        <v>1940</v>
      </c>
      <c r="B13" s="3" t="s">
        <v>24</v>
      </c>
      <c r="C13" s="3" t="s">
        <v>24</v>
      </c>
      <c r="D13" s="3" t="s">
        <v>24</v>
      </c>
      <c r="E13" s="3" t="s">
        <v>24</v>
      </c>
      <c r="F13" s="25">
        <v>629140.79211870569</v>
      </c>
      <c r="G13" s="3" t="s">
        <v>24</v>
      </c>
      <c r="H13" s="3" t="s">
        <v>24</v>
      </c>
      <c r="I13" s="3" t="s">
        <v>24</v>
      </c>
      <c r="J13" s="3" t="s">
        <v>24</v>
      </c>
      <c r="K13" s="25">
        <v>160781.67246403161</v>
      </c>
      <c r="L13" s="3" t="s">
        <v>24</v>
      </c>
      <c r="M13" s="3" t="s">
        <v>24</v>
      </c>
      <c r="N13" s="3" t="s">
        <v>24</v>
      </c>
      <c r="O13" s="3" t="s">
        <v>24</v>
      </c>
      <c r="P13" s="25">
        <v>243279.39015343483</v>
      </c>
      <c r="Q13" s="3" t="s">
        <v>24</v>
      </c>
      <c r="R13" s="3" t="s">
        <v>24</v>
      </c>
      <c r="S13" s="3" t="s">
        <v>24</v>
      </c>
      <c r="T13" s="3" t="s">
        <v>24</v>
      </c>
      <c r="U13" s="24" t="s">
        <v>24</v>
      </c>
      <c r="V13" s="3" t="s">
        <v>24</v>
      </c>
      <c r="W13" s="3" t="s">
        <v>24</v>
      </c>
      <c r="X13" s="3" t="s">
        <v>24</v>
      </c>
      <c r="Y13" s="3" t="s">
        <v>24</v>
      </c>
      <c r="Z13" s="25">
        <v>35902.770575988099</v>
      </c>
      <c r="AA13" s="3" t="s">
        <v>24</v>
      </c>
      <c r="AB13" s="3" t="s">
        <v>24</v>
      </c>
      <c r="AC13" s="3" t="s">
        <v>24</v>
      </c>
      <c r="AD13" s="3" t="s">
        <v>24</v>
      </c>
      <c r="AE13" s="25">
        <v>294523.33707240073</v>
      </c>
      <c r="AF13" s="3" t="s">
        <v>24</v>
      </c>
      <c r="AG13" s="3" t="s">
        <v>24</v>
      </c>
      <c r="AH13" s="3" t="s">
        <v>24</v>
      </c>
      <c r="AI13" s="3" t="s">
        <v>24</v>
      </c>
      <c r="AJ13" s="25">
        <v>84040.222350070209</v>
      </c>
      <c r="AK13" s="3" t="s">
        <v>24</v>
      </c>
      <c r="AL13" s="3" t="s">
        <v>24</v>
      </c>
      <c r="AM13" s="3" t="s">
        <v>24</v>
      </c>
      <c r="AN13" s="3" t="s">
        <v>24</v>
      </c>
      <c r="AO13" s="24" t="s">
        <v>24</v>
      </c>
      <c r="AP13" s="3" t="s">
        <v>24</v>
      </c>
      <c r="AQ13" s="3" t="s">
        <v>24</v>
      </c>
      <c r="AR13" s="3" t="s">
        <v>24</v>
      </c>
      <c r="AS13" s="3" t="s">
        <v>24</v>
      </c>
      <c r="AT13" s="25">
        <v>445086.94902553741</v>
      </c>
      <c r="AU13" s="3" t="s">
        <v>24</v>
      </c>
      <c r="AV13" s="24" t="s">
        <v>24</v>
      </c>
    </row>
    <row r="14" spans="1:48" x14ac:dyDescent="0.25">
      <c r="A14" s="13">
        <v>1941</v>
      </c>
      <c r="B14" s="3" t="s">
        <v>24</v>
      </c>
      <c r="C14" s="3" t="s">
        <v>24</v>
      </c>
      <c r="D14" s="3" t="s">
        <v>24</v>
      </c>
      <c r="E14" s="3" t="s">
        <v>24</v>
      </c>
      <c r="F14" s="25">
        <v>627317.4202068306</v>
      </c>
      <c r="G14" s="3" t="s">
        <v>24</v>
      </c>
      <c r="H14" s="3" t="s">
        <v>24</v>
      </c>
      <c r="I14" s="3" t="s">
        <v>24</v>
      </c>
      <c r="J14" s="3" t="s">
        <v>24</v>
      </c>
      <c r="K14" s="25">
        <v>160431.65640562153</v>
      </c>
      <c r="L14" s="3" t="s">
        <v>24</v>
      </c>
      <c r="M14" s="3" t="s">
        <v>24</v>
      </c>
      <c r="N14" s="3" t="s">
        <v>24</v>
      </c>
      <c r="O14" s="3" t="s">
        <v>24</v>
      </c>
      <c r="P14" s="25">
        <v>248067.10664635419</v>
      </c>
      <c r="Q14" s="3" t="s">
        <v>24</v>
      </c>
      <c r="R14" s="3" t="s">
        <v>24</v>
      </c>
      <c r="S14" s="3" t="s">
        <v>24</v>
      </c>
      <c r="T14" s="3" t="s">
        <v>24</v>
      </c>
      <c r="U14" s="24" t="s">
        <v>24</v>
      </c>
      <c r="V14" s="3" t="s">
        <v>24</v>
      </c>
      <c r="W14" s="3" t="s">
        <v>24</v>
      </c>
      <c r="X14" s="3" t="s">
        <v>24</v>
      </c>
      <c r="Y14" s="3" t="s">
        <v>24</v>
      </c>
      <c r="Z14" s="25">
        <v>37378.322643303967</v>
      </c>
      <c r="AA14" s="3" t="s">
        <v>24</v>
      </c>
      <c r="AB14" s="3" t="s">
        <v>24</v>
      </c>
      <c r="AC14" s="3" t="s">
        <v>24</v>
      </c>
      <c r="AD14" s="3" t="s">
        <v>24</v>
      </c>
      <c r="AE14" s="25">
        <v>292374.93084742641</v>
      </c>
      <c r="AF14" s="3" t="s">
        <v>24</v>
      </c>
      <c r="AG14" s="3" t="s">
        <v>24</v>
      </c>
      <c r="AH14" s="3" t="s">
        <v>24</v>
      </c>
      <c r="AI14" s="3" t="s">
        <v>24</v>
      </c>
      <c r="AJ14" s="25">
        <v>85209.557025292394</v>
      </c>
      <c r="AK14" s="3" t="s">
        <v>24</v>
      </c>
      <c r="AL14" s="3" t="s">
        <v>24</v>
      </c>
      <c r="AM14" s="3" t="s">
        <v>24</v>
      </c>
      <c r="AN14" s="3" t="s">
        <v>24</v>
      </c>
      <c r="AO14" s="24" t="s">
        <v>24</v>
      </c>
      <c r="AP14" s="3" t="s">
        <v>24</v>
      </c>
      <c r="AQ14" s="3" t="s">
        <v>24</v>
      </c>
      <c r="AR14" s="3" t="s">
        <v>24</v>
      </c>
      <c r="AS14" s="3" t="s">
        <v>24</v>
      </c>
      <c r="AT14" s="25">
        <v>457940.19935103634</v>
      </c>
      <c r="AU14" s="3" t="s">
        <v>24</v>
      </c>
      <c r="AV14" s="24" t="s">
        <v>24</v>
      </c>
    </row>
    <row r="15" spans="1:48" x14ac:dyDescent="0.25">
      <c r="A15" s="13">
        <v>1942</v>
      </c>
      <c r="B15" s="3" t="s">
        <v>24</v>
      </c>
      <c r="C15" s="3" t="s">
        <v>24</v>
      </c>
      <c r="D15" s="3" t="s">
        <v>24</v>
      </c>
      <c r="E15" s="3" t="s">
        <v>24</v>
      </c>
      <c r="F15" s="25">
        <v>630360.19936316775</v>
      </c>
      <c r="G15" s="3" t="s">
        <v>24</v>
      </c>
      <c r="H15" s="3" t="s">
        <v>24</v>
      </c>
      <c r="I15" s="3" t="s">
        <v>24</v>
      </c>
      <c r="J15" s="3" t="s">
        <v>24</v>
      </c>
      <c r="K15" s="25">
        <v>161326.84750076209</v>
      </c>
      <c r="L15" s="3" t="s">
        <v>24</v>
      </c>
      <c r="M15" s="3" t="s">
        <v>24</v>
      </c>
      <c r="N15" s="3" t="s">
        <v>24</v>
      </c>
      <c r="O15" s="3" t="s">
        <v>24</v>
      </c>
      <c r="P15" s="25">
        <v>254915.22885248894</v>
      </c>
      <c r="Q15" s="3" t="s">
        <v>24</v>
      </c>
      <c r="R15" s="3" t="s">
        <v>24</v>
      </c>
      <c r="S15" s="3" t="s">
        <v>24</v>
      </c>
      <c r="T15" s="3" t="s">
        <v>24</v>
      </c>
      <c r="U15" s="24" t="s">
        <v>24</v>
      </c>
      <c r="V15" s="3" t="s">
        <v>24</v>
      </c>
      <c r="W15" s="3" t="s">
        <v>24</v>
      </c>
      <c r="X15" s="3" t="s">
        <v>24</v>
      </c>
      <c r="Y15" s="3" t="s">
        <v>24</v>
      </c>
      <c r="Z15" s="25">
        <v>39216.978262957804</v>
      </c>
      <c r="AA15" s="3" t="s">
        <v>24</v>
      </c>
      <c r="AB15" s="3" t="s">
        <v>24</v>
      </c>
      <c r="AC15" s="3" t="s">
        <v>24</v>
      </c>
      <c r="AD15" s="3" t="s">
        <v>24</v>
      </c>
      <c r="AE15" s="25">
        <v>292550.15546558698</v>
      </c>
      <c r="AF15" s="3" t="s">
        <v>24</v>
      </c>
      <c r="AG15" s="3" t="s">
        <v>24</v>
      </c>
      <c r="AH15" s="3" t="s">
        <v>24</v>
      </c>
      <c r="AI15" s="3" t="s">
        <v>24</v>
      </c>
      <c r="AJ15" s="25">
        <v>87066.742028871668</v>
      </c>
      <c r="AK15" s="3" t="s">
        <v>24</v>
      </c>
      <c r="AL15" s="3" t="s">
        <v>24</v>
      </c>
      <c r="AM15" s="3" t="s">
        <v>24</v>
      </c>
      <c r="AN15" s="3" t="s">
        <v>24</v>
      </c>
      <c r="AO15" s="24" t="s">
        <v>24</v>
      </c>
      <c r="AP15" s="3" t="s">
        <v>24</v>
      </c>
      <c r="AQ15" s="3" t="s">
        <v>24</v>
      </c>
      <c r="AR15" s="3" t="s">
        <v>24</v>
      </c>
      <c r="AS15" s="3" t="s">
        <v>24</v>
      </c>
      <c r="AT15" s="25">
        <v>474319.85333114193</v>
      </c>
      <c r="AU15" s="3" t="s">
        <v>24</v>
      </c>
      <c r="AV15" s="24" t="s">
        <v>24</v>
      </c>
    </row>
    <row r="16" spans="1:48" x14ac:dyDescent="0.25">
      <c r="A16" s="13">
        <v>1943</v>
      </c>
      <c r="B16" s="3" t="s">
        <v>24</v>
      </c>
      <c r="C16" s="3" t="s">
        <v>24</v>
      </c>
      <c r="D16" s="3" t="s">
        <v>24</v>
      </c>
      <c r="E16" s="3" t="s">
        <v>24</v>
      </c>
      <c r="F16" s="25">
        <v>633228.52648018615</v>
      </c>
      <c r="G16" s="3" t="s">
        <v>24</v>
      </c>
      <c r="H16" s="3" t="s">
        <v>24</v>
      </c>
      <c r="I16" s="3" t="s">
        <v>24</v>
      </c>
      <c r="J16" s="3" t="s">
        <v>24</v>
      </c>
      <c r="K16" s="25">
        <v>162179.00336391077</v>
      </c>
      <c r="L16" s="3" t="s">
        <v>24</v>
      </c>
      <c r="M16" s="3" t="s">
        <v>24</v>
      </c>
      <c r="N16" s="3" t="s">
        <v>24</v>
      </c>
      <c r="O16" s="3" t="s">
        <v>24</v>
      </c>
      <c r="P16" s="25">
        <v>261874.58064533997</v>
      </c>
      <c r="Q16" s="3" t="s">
        <v>24</v>
      </c>
      <c r="R16" s="3" t="s">
        <v>24</v>
      </c>
      <c r="S16" s="3" t="s">
        <v>24</v>
      </c>
      <c r="T16" s="3" t="s">
        <v>24</v>
      </c>
      <c r="U16" s="24" t="s">
        <v>24</v>
      </c>
      <c r="V16" s="3" t="s">
        <v>24</v>
      </c>
      <c r="W16" s="3" t="s">
        <v>24</v>
      </c>
      <c r="X16" s="3" t="s">
        <v>24</v>
      </c>
      <c r="Y16" s="3" t="s">
        <v>24</v>
      </c>
      <c r="Z16" s="25">
        <v>41133.839736098649</v>
      </c>
      <c r="AA16" s="3" t="s">
        <v>24</v>
      </c>
      <c r="AB16" s="3" t="s">
        <v>24</v>
      </c>
      <c r="AC16" s="3" t="s">
        <v>24</v>
      </c>
      <c r="AD16" s="3" t="s">
        <v>24</v>
      </c>
      <c r="AE16" s="25">
        <v>292689.86970033962</v>
      </c>
      <c r="AF16" s="3" t="s">
        <v>24</v>
      </c>
      <c r="AG16" s="3" t="s">
        <v>24</v>
      </c>
      <c r="AH16" s="3" t="s">
        <v>24</v>
      </c>
      <c r="AI16" s="3" t="s">
        <v>24</v>
      </c>
      <c r="AJ16" s="25">
        <v>88938.024301232275</v>
      </c>
      <c r="AK16" s="3" t="s">
        <v>24</v>
      </c>
      <c r="AL16" s="3" t="s">
        <v>24</v>
      </c>
      <c r="AM16" s="3" t="s">
        <v>24</v>
      </c>
      <c r="AN16" s="3" t="s">
        <v>24</v>
      </c>
      <c r="AO16" s="24" t="s">
        <v>24</v>
      </c>
      <c r="AP16" s="3" t="s">
        <v>24</v>
      </c>
      <c r="AQ16" s="3" t="s">
        <v>24</v>
      </c>
      <c r="AR16" s="3" t="s">
        <v>24</v>
      </c>
      <c r="AS16" s="3" t="s">
        <v>24</v>
      </c>
      <c r="AT16" s="25">
        <v>490642.35622895131</v>
      </c>
      <c r="AU16" s="3" t="s">
        <v>24</v>
      </c>
      <c r="AV16" s="24" t="s">
        <v>24</v>
      </c>
    </row>
    <row r="17" spans="1:48" x14ac:dyDescent="0.25">
      <c r="A17" s="13">
        <v>1944</v>
      </c>
      <c r="B17" s="3" t="s">
        <v>24</v>
      </c>
      <c r="C17" s="3" t="s">
        <v>24</v>
      </c>
      <c r="D17" s="3" t="s">
        <v>24</v>
      </c>
      <c r="E17" s="3" t="s">
        <v>24</v>
      </c>
      <c r="F17" s="25">
        <v>634555.69471922005</v>
      </c>
      <c r="G17" s="3" t="s">
        <v>24</v>
      </c>
      <c r="H17" s="3" t="s">
        <v>24</v>
      </c>
      <c r="I17" s="3" t="s">
        <v>24</v>
      </c>
      <c r="J17" s="3" t="s">
        <v>24</v>
      </c>
      <c r="K17" s="25">
        <v>162637.74593607258</v>
      </c>
      <c r="L17" s="3" t="s">
        <v>24</v>
      </c>
      <c r="M17" s="3" t="s">
        <v>24</v>
      </c>
      <c r="N17" s="3" t="s">
        <v>24</v>
      </c>
      <c r="O17" s="3" t="s">
        <v>24</v>
      </c>
      <c r="P17" s="25">
        <v>268367.0969219004</v>
      </c>
      <c r="Q17" s="3" t="s">
        <v>24</v>
      </c>
      <c r="R17" s="3" t="s">
        <v>24</v>
      </c>
      <c r="S17" s="3" t="s">
        <v>24</v>
      </c>
      <c r="T17" s="3" t="s">
        <v>24</v>
      </c>
      <c r="U17" s="24" t="s">
        <v>24</v>
      </c>
      <c r="V17" s="3" t="s">
        <v>24</v>
      </c>
      <c r="W17" s="3" t="s">
        <v>24</v>
      </c>
      <c r="X17" s="3" t="s">
        <v>24</v>
      </c>
      <c r="Y17" s="3" t="s">
        <v>24</v>
      </c>
      <c r="Z17" s="25">
        <v>43039.032540781162</v>
      </c>
      <c r="AA17" s="3" t="s">
        <v>24</v>
      </c>
      <c r="AB17" s="3" t="s">
        <v>24</v>
      </c>
      <c r="AC17" s="3" t="s">
        <v>24</v>
      </c>
      <c r="AD17" s="3" t="s">
        <v>24</v>
      </c>
      <c r="AE17" s="25">
        <v>292165.36575233232</v>
      </c>
      <c r="AF17" s="3" t="s">
        <v>24</v>
      </c>
      <c r="AG17" s="3" t="s">
        <v>24</v>
      </c>
      <c r="AH17" s="3" t="s">
        <v>24</v>
      </c>
      <c r="AI17" s="3" t="s">
        <v>24</v>
      </c>
      <c r="AJ17" s="25">
        <v>90627.750304023561</v>
      </c>
      <c r="AK17" s="3" t="s">
        <v>24</v>
      </c>
      <c r="AL17" s="3" t="s">
        <v>24</v>
      </c>
      <c r="AM17" s="3" t="s">
        <v>24</v>
      </c>
      <c r="AN17" s="3" t="s">
        <v>24</v>
      </c>
      <c r="AO17" s="24" t="s">
        <v>24</v>
      </c>
      <c r="AP17" s="3" t="s">
        <v>24</v>
      </c>
      <c r="AQ17" s="3" t="s">
        <v>24</v>
      </c>
      <c r="AR17" s="3" t="s">
        <v>24</v>
      </c>
      <c r="AS17" s="3" t="s">
        <v>24</v>
      </c>
      <c r="AT17" s="25">
        <v>505800.74669094011</v>
      </c>
      <c r="AU17" s="3" t="s">
        <v>24</v>
      </c>
      <c r="AV17" s="24" t="s">
        <v>24</v>
      </c>
    </row>
    <row r="18" spans="1:48" x14ac:dyDescent="0.25">
      <c r="A18" s="13">
        <v>1945</v>
      </c>
      <c r="B18" s="3" t="s">
        <v>24</v>
      </c>
      <c r="C18" s="3" t="s">
        <v>24</v>
      </c>
      <c r="D18" s="3" t="s">
        <v>24</v>
      </c>
      <c r="E18" s="3" t="s">
        <v>24</v>
      </c>
      <c r="F18" s="25">
        <v>646239.07508783136</v>
      </c>
      <c r="G18" s="3" t="s">
        <v>24</v>
      </c>
      <c r="H18" s="3" t="s">
        <v>24</v>
      </c>
      <c r="I18" s="3" t="s">
        <v>24</v>
      </c>
      <c r="J18" s="3" t="s">
        <v>24</v>
      </c>
      <c r="K18" s="25">
        <v>165753.77513911665</v>
      </c>
      <c r="L18" s="3" t="s">
        <v>24</v>
      </c>
      <c r="M18" s="3" t="s">
        <v>24</v>
      </c>
      <c r="N18" s="3" t="s">
        <v>24</v>
      </c>
      <c r="O18" s="3" t="s">
        <v>24</v>
      </c>
      <c r="P18" s="25">
        <v>279498.91946072964</v>
      </c>
      <c r="Q18" s="3" t="s">
        <v>24</v>
      </c>
      <c r="R18" s="3" t="s">
        <v>24</v>
      </c>
      <c r="S18" s="3" t="s">
        <v>24</v>
      </c>
      <c r="T18" s="3" t="s">
        <v>24</v>
      </c>
      <c r="U18" s="24" t="s">
        <v>24</v>
      </c>
      <c r="V18" s="3" t="s">
        <v>24</v>
      </c>
      <c r="W18" s="3" t="s">
        <v>24</v>
      </c>
      <c r="X18" s="3" t="s">
        <v>24</v>
      </c>
      <c r="Y18" s="3" t="s">
        <v>24</v>
      </c>
      <c r="Z18" s="25">
        <v>45765.739001650269</v>
      </c>
      <c r="AA18" s="3" t="s">
        <v>24</v>
      </c>
      <c r="AB18" s="3" t="s">
        <v>24</v>
      </c>
      <c r="AC18" s="3" t="s">
        <v>24</v>
      </c>
      <c r="AD18" s="3" t="s">
        <v>24</v>
      </c>
      <c r="AE18" s="25">
        <v>296441.60255405965</v>
      </c>
      <c r="AF18" s="3" t="s">
        <v>24</v>
      </c>
      <c r="AG18" s="3" t="s">
        <v>24</v>
      </c>
      <c r="AH18" s="3" t="s">
        <v>24</v>
      </c>
      <c r="AI18" s="3" t="s">
        <v>24</v>
      </c>
      <c r="AJ18" s="25">
        <v>93853.413226135672</v>
      </c>
      <c r="AK18" s="3" t="s">
        <v>24</v>
      </c>
      <c r="AL18" s="3" t="s">
        <v>24</v>
      </c>
      <c r="AM18" s="3" t="s">
        <v>24</v>
      </c>
      <c r="AN18" s="3" t="s">
        <v>24</v>
      </c>
      <c r="AO18" s="24" t="s">
        <v>24</v>
      </c>
      <c r="AP18" s="3" t="s">
        <v>24</v>
      </c>
      <c r="AQ18" s="3" t="s">
        <v>24</v>
      </c>
      <c r="AR18" s="3" t="s">
        <v>24</v>
      </c>
      <c r="AS18" s="3" t="s">
        <v>24</v>
      </c>
      <c r="AT18" s="25">
        <v>529433.05964084715</v>
      </c>
      <c r="AU18" s="3" t="s">
        <v>24</v>
      </c>
      <c r="AV18" s="24" t="s">
        <v>24</v>
      </c>
    </row>
    <row r="19" spans="1:48" x14ac:dyDescent="0.25">
      <c r="A19" s="13">
        <v>1946</v>
      </c>
      <c r="B19" s="3" t="s">
        <v>24</v>
      </c>
      <c r="C19" s="3" t="s">
        <v>24</v>
      </c>
      <c r="D19" s="3" t="s">
        <v>24</v>
      </c>
      <c r="E19" s="3" t="s">
        <v>24</v>
      </c>
      <c r="F19" s="25">
        <v>656814.35132704803</v>
      </c>
      <c r="G19" s="3" t="s">
        <v>24</v>
      </c>
      <c r="H19" s="3" t="s">
        <v>24</v>
      </c>
      <c r="I19" s="3" t="s">
        <v>24</v>
      </c>
      <c r="J19" s="3" t="s">
        <v>24</v>
      </c>
      <c r="K19" s="25">
        <v>168587.45001177356</v>
      </c>
      <c r="L19" s="3" t="s">
        <v>24</v>
      </c>
      <c r="M19" s="3" t="s">
        <v>24</v>
      </c>
      <c r="N19" s="3" t="s">
        <v>24</v>
      </c>
      <c r="O19" s="3" t="s">
        <v>24</v>
      </c>
      <c r="P19" s="25">
        <v>290537.04433194594</v>
      </c>
      <c r="Q19" s="3" t="s">
        <v>24</v>
      </c>
      <c r="R19" s="3" t="s">
        <v>24</v>
      </c>
      <c r="S19" s="3" t="s">
        <v>24</v>
      </c>
      <c r="T19" s="3" t="s">
        <v>24</v>
      </c>
      <c r="U19" s="24" t="s">
        <v>24</v>
      </c>
      <c r="V19" s="3" t="s">
        <v>24</v>
      </c>
      <c r="W19" s="3" t="s">
        <v>24</v>
      </c>
      <c r="X19" s="3" t="s">
        <v>24</v>
      </c>
      <c r="Y19" s="3" t="s">
        <v>24</v>
      </c>
      <c r="Z19" s="25">
        <v>48566.395389487952</v>
      </c>
      <c r="AA19" s="3" t="s">
        <v>24</v>
      </c>
      <c r="AB19" s="3" t="s">
        <v>24</v>
      </c>
      <c r="AC19" s="3" t="s">
        <v>24</v>
      </c>
      <c r="AD19" s="3" t="s">
        <v>24</v>
      </c>
      <c r="AE19" s="25">
        <v>300253.29624592373</v>
      </c>
      <c r="AF19" s="3" t="s">
        <v>24</v>
      </c>
      <c r="AG19" s="3" t="s">
        <v>24</v>
      </c>
      <c r="AH19" s="3" t="s">
        <v>24</v>
      </c>
      <c r="AI19" s="3" t="s">
        <v>24</v>
      </c>
      <c r="AJ19" s="25">
        <v>96998.376255788855</v>
      </c>
      <c r="AK19" s="3" t="s">
        <v>24</v>
      </c>
      <c r="AL19" s="3" t="s">
        <v>24</v>
      </c>
      <c r="AM19" s="3" t="s">
        <v>24</v>
      </c>
      <c r="AN19" s="3" t="s">
        <v>24</v>
      </c>
      <c r="AO19" s="24" t="s">
        <v>24</v>
      </c>
      <c r="AP19" s="3" t="s">
        <v>24</v>
      </c>
      <c r="AQ19" s="3" t="s">
        <v>24</v>
      </c>
      <c r="AR19" s="3" t="s">
        <v>24</v>
      </c>
      <c r="AS19" s="3" t="s">
        <v>24</v>
      </c>
      <c r="AT19" s="25">
        <v>552676.94464983942</v>
      </c>
      <c r="AU19" s="3" t="s">
        <v>24</v>
      </c>
      <c r="AV19" s="24" t="s">
        <v>24</v>
      </c>
    </row>
    <row r="20" spans="1:48" x14ac:dyDescent="0.25">
      <c r="A20" s="13">
        <v>1947</v>
      </c>
      <c r="B20" s="3" t="s">
        <v>24</v>
      </c>
      <c r="C20" s="3" t="s">
        <v>24</v>
      </c>
      <c r="D20" s="3" t="s">
        <v>24</v>
      </c>
      <c r="E20" s="3" t="s">
        <v>24</v>
      </c>
      <c r="F20" s="25">
        <v>635398.67465382209</v>
      </c>
      <c r="G20" s="3" t="s">
        <v>24</v>
      </c>
      <c r="H20" s="3" t="s">
        <v>24</v>
      </c>
      <c r="I20" s="3" t="s">
        <v>24</v>
      </c>
      <c r="J20" s="3" t="s">
        <v>24</v>
      </c>
      <c r="K20" s="25">
        <v>163211.19426279192</v>
      </c>
      <c r="L20" s="3" t="s">
        <v>24</v>
      </c>
      <c r="M20" s="3" t="s">
        <v>24</v>
      </c>
      <c r="N20" s="3" t="s">
        <v>24</v>
      </c>
      <c r="O20" s="3" t="s">
        <v>24</v>
      </c>
      <c r="P20" s="25">
        <v>287431.37900554459</v>
      </c>
      <c r="Q20" s="3" t="s">
        <v>24</v>
      </c>
      <c r="R20" s="3" t="s">
        <v>24</v>
      </c>
      <c r="S20" s="3" t="s">
        <v>24</v>
      </c>
      <c r="T20" s="3" t="s">
        <v>24</v>
      </c>
      <c r="U20" s="24" t="s">
        <v>24</v>
      </c>
      <c r="V20" s="3" t="s">
        <v>24</v>
      </c>
      <c r="W20" s="3" t="s">
        <v>24</v>
      </c>
      <c r="X20" s="3" t="s">
        <v>24</v>
      </c>
      <c r="Y20" s="3" t="s">
        <v>24</v>
      </c>
      <c r="Z20" s="25">
        <v>49056.333745444608</v>
      </c>
      <c r="AA20" s="3" t="s">
        <v>24</v>
      </c>
      <c r="AB20" s="3" t="s">
        <v>24</v>
      </c>
      <c r="AC20" s="3" t="s">
        <v>24</v>
      </c>
      <c r="AD20" s="3" t="s">
        <v>24</v>
      </c>
      <c r="AE20" s="25">
        <v>289484.32085583161</v>
      </c>
      <c r="AF20" s="3" t="s">
        <v>24</v>
      </c>
      <c r="AG20" s="3" t="s">
        <v>24</v>
      </c>
      <c r="AH20" s="3" t="s">
        <v>24</v>
      </c>
      <c r="AI20" s="3" t="s">
        <v>24</v>
      </c>
      <c r="AJ20" s="25">
        <v>95419.146130978246</v>
      </c>
      <c r="AK20" s="3" t="s">
        <v>24</v>
      </c>
      <c r="AL20" s="3" t="s">
        <v>24</v>
      </c>
      <c r="AM20" s="3" t="s">
        <v>24</v>
      </c>
      <c r="AN20" s="3" t="s">
        <v>24</v>
      </c>
      <c r="AO20" s="24" t="s">
        <v>24</v>
      </c>
      <c r="AP20" s="3" t="s">
        <v>24</v>
      </c>
      <c r="AQ20" s="3" t="s">
        <v>24</v>
      </c>
      <c r="AR20" s="3" t="s">
        <v>24</v>
      </c>
      <c r="AS20" s="3" t="s">
        <v>24</v>
      </c>
      <c r="AT20" s="25">
        <v>548580.99808708916</v>
      </c>
      <c r="AU20" s="3" t="s">
        <v>24</v>
      </c>
      <c r="AV20" s="24" t="s">
        <v>24</v>
      </c>
    </row>
    <row r="21" spans="1:48" x14ac:dyDescent="0.25">
      <c r="A21" s="13">
        <v>1948</v>
      </c>
      <c r="B21" s="3" t="s">
        <v>24</v>
      </c>
      <c r="C21" s="3" t="s">
        <v>24</v>
      </c>
      <c r="D21" s="3" t="s">
        <v>24</v>
      </c>
      <c r="E21" s="3" t="s">
        <v>24</v>
      </c>
      <c r="F21" s="25">
        <v>661002.13829868101</v>
      </c>
      <c r="G21" s="3" t="s">
        <v>24</v>
      </c>
      <c r="H21" s="3" t="s">
        <v>24</v>
      </c>
      <c r="I21" s="3" t="s">
        <v>24</v>
      </c>
      <c r="J21" s="3" t="s">
        <v>24</v>
      </c>
      <c r="K21" s="25">
        <v>169913.83187036996</v>
      </c>
      <c r="L21" s="3" t="s">
        <v>24</v>
      </c>
      <c r="M21" s="3" t="s">
        <v>24</v>
      </c>
      <c r="N21" s="3" t="s">
        <v>24</v>
      </c>
      <c r="O21" s="3" t="s">
        <v>24</v>
      </c>
      <c r="P21" s="25">
        <v>305788.05838844768</v>
      </c>
      <c r="Q21" s="3" t="s">
        <v>24</v>
      </c>
      <c r="R21" s="3" t="s">
        <v>24</v>
      </c>
      <c r="S21" s="3" t="s">
        <v>24</v>
      </c>
      <c r="T21" s="3" t="s">
        <v>24</v>
      </c>
      <c r="U21" s="24" t="s">
        <v>24</v>
      </c>
      <c r="V21" s="3" t="s">
        <v>24</v>
      </c>
      <c r="W21" s="3" t="s">
        <v>24</v>
      </c>
      <c r="X21" s="3" t="s">
        <v>24</v>
      </c>
      <c r="Y21" s="3" t="s">
        <v>24</v>
      </c>
      <c r="Z21" s="25">
        <v>53285.335692801447</v>
      </c>
      <c r="AA21" s="3" t="s">
        <v>24</v>
      </c>
      <c r="AB21" s="3" t="s">
        <v>24</v>
      </c>
      <c r="AC21" s="3" t="s">
        <v>24</v>
      </c>
      <c r="AD21" s="3" t="s">
        <v>24</v>
      </c>
      <c r="AE21" s="25">
        <v>300184.10137452732</v>
      </c>
      <c r="AF21" s="3" t="s">
        <v>24</v>
      </c>
      <c r="AG21" s="3" t="s">
        <v>24</v>
      </c>
      <c r="AH21" s="3" t="s">
        <v>24</v>
      </c>
      <c r="AI21" s="3" t="s">
        <v>24</v>
      </c>
      <c r="AJ21" s="25">
        <v>100939.33722215278</v>
      </c>
      <c r="AK21" s="3" t="s">
        <v>24</v>
      </c>
      <c r="AL21" s="3" t="s">
        <v>24</v>
      </c>
      <c r="AM21" s="3" t="s">
        <v>24</v>
      </c>
      <c r="AN21" s="3" t="s">
        <v>24</v>
      </c>
      <c r="AO21" s="24" t="s">
        <v>24</v>
      </c>
      <c r="AP21" s="3" t="s">
        <v>24</v>
      </c>
      <c r="AQ21" s="3" t="s">
        <v>24</v>
      </c>
      <c r="AR21" s="3" t="s">
        <v>24</v>
      </c>
      <c r="AS21" s="3" t="s">
        <v>24</v>
      </c>
      <c r="AT21" s="25">
        <v>585079.87625164376</v>
      </c>
      <c r="AU21" s="3" t="s">
        <v>24</v>
      </c>
      <c r="AV21" s="24" t="s">
        <v>24</v>
      </c>
    </row>
    <row r="22" spans="1:48" x14ac:dyDescent="0.25">
      <c r="A22" s="13">
        <v>1949</v>
      </c>
      <c r="B22" s="3" t="s">
        <v>24</v>
      </c>
      <c r="C22" s="3" t="s">
        <v>24</v>
      </c>
      <c r="D22" s="3" t="s">
        <v>24</v>
      </c>
      <c r="E22" s="3" t="s">
        <v>24</v>
      </c>
      <c r="F22" s="25">
        <v>655625.25801474263</v>
      </c>
      <c r="G22" s="3" t="s">
        <v>24</v>
      </c>
      <c r="H22" s="3" t="s">
        <v>24</v>
      </c>
      <c r="I22" s="3" t="s">
        <v>24</v>
      </c>
      <c r="J22" s="3" t="s">
        <v>24</v>
      </c>
      <c r="K22" s="25">
        <v>168657.24076229025</v>
      </c>
      <c r="L22" s="3" t="s">
        <v>24</v>
      </c>
      <c r="M22" s="3" t="s">
        <v>24</v>
      </c>
      <c r="N22" s="3" t="s">
        <v>24</v>
      </c>
      <c r="O22" s="3" t="s">
        <v>24</v>
      </c>
      <c r="P22" s="25">
        <v>310172.95018376887</v>
      </c>
      <c r="Q22" s="3" t="s">
        <v>24</v>
      </c>
      <c r="R22" s="3" t="s">
        <v>24</v>
      </c>
      <c r="S22" s="3" t="s">
        <v>24</v>
      </c>
      <c r="T22" s="3" t="s">
        <v>24</v>
      </c>
      <c r="U22" s="24" t="s">
        <v>24</v>
      </c>
      <c r="V22" s="3" t="s">
        <v>24</v>
      </c>
      <c r="W22" s="3" t="s">
        <v>24</v>
      </c>
      <c r="X22" s="3" t="s">
        <v>24</v>
      </c>
      <c r="Y22" s="3" t="s">
        <v>24</v>
      </c>
      <c r="Z22" s="25">
        <v>55184.496158437221</v>
      </c>
      <c r="AA22" s="3" t="s">
        <v>24</v>
      </c>
      <c r="AB22" s="3" t="s">
        <v>24</v>
      </c>
      <c r="AC22" s="3" t="s">
        <v>24</v>
      </c>
      <c r="AD22" s="3" t="s">
        <v>24</v>
      </c>
      <c r="AE22" s="25">
        <v>296837.07134206855</v>
      </c>
      <c r="AF22" s="3" t="s">
        <v>24</v>
      </c>
      <c r="AG22" s="3" t="s">
        <v>24</v>
      </c>
      <c r="AH22" s="3" t="s">
        <v>24</v>
      </c>
      <c r="AI22" s="3" t="s">
        <v>24</v>
      </c>
      <c r="AJ22" s="25">
        <v>101808.16315980168</v>
      </c>
      <c r="AK22" s="3" t="s">
        <v>24</v>
      </c>
      <c r="AL22" s="3" t="s">
        <v>24</v>
      </c>
      <c r="AM22" s="3" t="s">
        <v>24</v>
      </c>
      <c r="AN22" s="3" t="s">
        <v>24</v>
      </c>
      <c r="AO22" s="24" t="s">
        <v>24</v>
      </c>
      <c r="AP22" s="3" t="s">
        <v>24</v>
      </c>
      <c r="AQ22" s="3" t="s">
        <v>24</v>
      </c>
      <c r="AR22" s="3" t="s">
        <v>24</v>
      </c>
      <c r="AS22" s="3" t="s">
        <v>24</v>
      </c>
      <c r="AT22" s="25">
        <v>594499.19044087781</v>
      </c>
      <c r="AU22" s="3" t="s">
        <v>24</v>
      </c>
      <c r="AV22" s="24" t="s">
        <v>24</v>
      </c>
    </row>
    <row r="23" spans="1:48" x14ac:dyDescent="0.25">
      <c r="A23" s="13">
        <v>1950</v>
      </c>
      <c r="B23" s="3" t="s">
        <v>24</v>
      </c>
      <c r="C23" s="3" t="s">
        <v>24</v>
      </c>
      <c r="D23" s="3" t="s">
        <v>24</v>
      </c>
      <c r="E23" s="3" t="s">
        <v>24</v>
      </c>
      <c r="F23" s="25">
        <v>662986.31169424125</v>
      </c>
      <c r="G23" s="3" t="s">
        <v>24</v>
      </c>
      <c r="H23" s="3" t="s">
        <v>24</v>
      </c>
      <c r="I23" s="3" t="s">
        <v>24</v>
      </c>
      <c r="J23" s="3" t="s">
        <v>24</v>
      </c>
      <c r="K23" s="25">
        <v>170678.3987843194</v>
      </c>
      <c r="L23" s="3" t="s">
        <v>24</v>
      </c>
      <c r="M23" s="3" t="s">
        <v>24</v>
      </c>
      <c r="N23" s="3" t="s">
        <v>24</v>
      </c>
      <c r="O23" s="3" t="s">
        <v>24</v>
      </c>
      <c r="P23" s="25">
        <v>320762.89585051552</v>
      </c>
      <c r="Q23" s="3" t="s">
        <v>24</v>
      </c>
      <c r="R23" s="3" t="s">
        <v>24</v>
      </c>
      <c r="S23" s="3" t="s">
        <v>24</v>
      </c>
      <c r="T23" s="3" t="s">
        <v>24</v>
      </c>
      <c r="U23" s="24" t="s">
        <v>24</v>
      </c>
      <c r="V23" s="3" t="s">
        <v>24</v>
      </c>
      <c r="W23" s="3" t="s">
        <v>24</v>
      </c>
      <c r="X23" s="3" t="s">
        <v>24</v>
      </c>
      <c r="Y23" s="3" t="s">
        <v>24</v>
      </c>
      <c r="Z23" s="25">
        <v>58267.052010535517</v>
      </c>
      <c r="AA23" s="3" t="s">
        <v>24</v>
      </c>
      <c r="AB23" s="3" t="s">
        <v>24</v>
      </c>
      <c r="AC23" s="3" t="s">
        <v>24</v>
      </c>
      <c r="AD23" s="3" t="s">
        <v>24</v>
      </c>
      <c r="AE23" s="25">
        <v>299305.85331138939</v>
      </c>
      <c r="AF23" s="3" t="s">
        <v>24</v>
      </c>
      <c r="AG23" s="3" t="s">
        <v>24</v>
      </c>
      <c r="AH23" s="3" t="s">
        <v>24</v>
      </c>
      <c r="AI23" s="3" t="s">
        <v>24</v>
      </c>
      <c r="AJ23" s="25">
        <v>104689.18386280563</v>
      </c>
      <c r="AK23" s="3" t="s">
        <v>24</v>
      </c>
      <c r="AL23" s="3" t="s">
        <v>24</v>
      </c>
      <c r="AM23" s="3" t="s">
        <v>24</v>
      </c>
      <c r="AN23" s="3" t="s">
        <v>24</v>
      </c>
      <c r="AO23" s="24" t="s">
        <v>24</v>
      </c>
      <c r="AP23" s="3" t="s">
        <v>24</v>
      </c>
      <c r="AQ23" s="3" t="s">
        <v>24</v>
      </c>
      <c r="AR23" s="3" t="s">
        <v>24</v>
      </c>
      <c r="AS23" s="3" t="s">
        <v>24</v>
      </c>
      <c r="AT23" s="25">
        <v>615404.71742319514</v>
      </c>
      <c r="AU23" s="3" t="s">
        <v>24</v>
      </c>
      <c r="AV23" s="24" t="s">
        <v>24</v>
      </c>
    </row>
    <row r="24" spans="1:48" x14ac:dyDescent="0.25">
      <c r="A24" s="13">
        <v>1951</v>
      </c>
      <c r="B24" s="3" t="s">
        <v>24</v>
      </c>
      <c r="C24" s="3" t="s">
        <v>24</v>
      </c>
      <c r="D24" s="3" t="s">
        <v>24</v>
      </c>
      <c r="E24" s="3" t="s">
        <v>24</v>
      </c>
      <c r="F24" s="25">
        <v>671099.95947048103</v>
      </c>
      <c r="G24" s="3" t="s">
        <v>24</v>
      </c>
      <c r="H24" s="3" t="s">
        <v>24</v>
      </c>
      <c r="I24" s="3" t="s">
        <v>24</v>
      </c>
      <c r="J24" s="3" t="s">
        <v>24</v>
      </c>
      <c r="K24" s="25">
        <v>172902.61139475633</v>
      </c>
      <c r="L24" s="3" t="s">
        <v>24</v>
      </c>
      <c r="M24" s="3" t="s">
        <v>24</v>
      </c>
      <c r="N24" s="3" t="s">
        <v>24</v>
      </c>
      <c r="O24" s="3" t="s">
        <v>24</v>
      </c>
      <c r="P24" s="25">
        <v>331978.65448043816</v>
      </c>
      <c r="Q24" s="3" t="s">
        <v>24</v>
      </c>
      <c r="R24" s="3" t="s">
        <v>24</v>
      </c>
      <c r="S24" s="3" t="s">
        <v>24</v>
      </c>
      <c r="T24" s="3" t="s">
        <v>24</v>
      </c>
      <c r="U24" s="24" t="s">
        <v>24</v>
      </c>
      <c r="V24" s="3" t="s">
        <v>24</v>
      </c>
      <c r="W24" s="3" t="s">
        <v>24</v>
      </c>
      <c r="X24" s="3" t="s">
        <v>24</v>
      </c>
      <c r="Y24" s="3" t="s">
        <v>24</v>
      </c>
      <c r="Z24" s="25">
        <v>61585.952138923407</v>
      </c>
      <c r="AA24" s="3" t="s">
        <v>24</v>
      </c>
      <c r="AB24" s="3" t="s">
        <v>24</v>
      </c>
      <c r="AC24" s="3" t="s">
        <v>24</v>
      </c>
      <c r="AD24" s="3" t="s">
        <v>24</v>
      </c>
      <c r="AE24" s="25">
        <v>302099.1970866684</v>
      </c>
      <c r="AF24" s="3" t="s">
        <v>24</v>
      </c>
      <c r="AG24" s="3" t="s">
        <v>24</v>
      </c>
      <c r="AH24" s="3" t="s">
        <v>24</v>
      </c>
      <c r="AI24" s="3" t="s">
        <v>24</v>
      </c>
      <c r="AJ24" s="25">
        <v>107760.1025285873</v>
      </c>
      <c r="AK24" s="3" t="s">
        <v>24</v>
      </c>
      <c r="AL24" s="3" t="s">
        <v>24</v>
      </c>
      <c r="AM24" s="3" t="s">
        <v>24</v>
      </c>
      <c r="AN24" s="3" t="s">
        <v>24</v>
      </c>
      <c r="AO24" s="24" t="s">
        <v>24</v>
      </c>
      <c r="AP24" s="3" t="s">
        <v>24</v>
      </c>
      <c r="AQ24" s="3" t="s">
        <v>24</v>
      </c>
      <c r="AR24" s="3" t="s">
        <v>24</v>
      </c>
      <c r="AS24" s="3" t="s">
        <v>24</v>
      </c>
      <c r="AT24" s="25">
        <v>636992.11985160387</v>
      </c>
      <c r="AU24" s="3" t="s">
        <v>24</v>
      </c>
      <c r="AV24" s="24" t="s">
        <v>24</v>
      </c>
    </row>
    <row r="25" spans="1:48" x14ac:dyDescent="0.25">
      <c r="A25" s="13">
        <v>1952</v>
      </c>
      <c r="B25" s="3" t="s">
        <v>24</v>
      </c>
      <c r="C25" s="3" t="s">
        <v>24</v>
      </c>
      <c r="D25" s="3" t="s">
        <v>24</v>
      </c>
      <c r="E25" s="3" t="s">
        <v>24</v>
      </c>
      <c r="F25" s="25">
        <v>682369.856609329</v>
      </c>
      <c r="G25" s="3" t="s">
        <v>24</v>
      </c>
      <c r="H25" s="3" t="s">
        <v>24</v>
      </c>
      <c r="I25" s="3" t="s">
        <v>24</v>
      </c>
      <c r="J25" s="3" t="s">
        <v>24</v>
      </c>
      <c r="K25" s="25">
        <v>175947.35076773158</v>
      </c>
      <c r="L25" s="3" t="s">
        <v>24</v>
      </c>
      <c r="M25" s="3" t="s">
        <v>24</v>
      </c>
      <c r="N25" s="3" t="s">
        <v>24</v>
      </c>
      <c r="O25" s="3" t="s">
        <v>24</v>
      </c>
      <c r="P25" s="25">
        <v>345097.88853201957</v>
      </c>
      <c r="Q25" s="3" t="s">
        <v>24</v>
      </c>
      <c r="R25" s="3" t="s">
        <v>24</v>
      </c>
      <c r="S25" s="3" t="s">
        <v>24</v>
      </c>
      <c r="T25" s="3" t="s">
        <v>24</v>
      </c>
      <c r="U25" s="24" t="s">
        <v>24</v>
      </c>
      <c r="V25" s="3" t="s">
        <v>24</v>
      </c>
      <c r="W25" s="3" t="s">
        <v>24</v>
      </c>
      <c r="X25" s="3" t="s">
        <v>24</v>
      </c>
      <c r="Y25" s="3" t="s">
        <v>24</v>
      </c>
      <c r="Z25" s="25">
        <v>65388.291666519042</v>
      </c>
      <c r="AA25" s="3" t="s">
        <v>24</v>
      </c>
      <c r="AB25" s="3" t="s">
        <v>24</v>
      </c>
      <c r="AC25" s="3" t="s">
        <v>24</v>
      </c>
      <c r="AD25" s="3" t="s">
        <v>24</v>
      </c>
      <c r="AE25" s="25">
        <v>306319.34424771694</v>
      </c>
      <c r="AF25" s="3" t="s">
        <v>24</v>
      </c>
      <c r="AG25" s="3" t="s">
        <v>24</v>
      </c>
      <c r="AH25" s="3" t="s">
        <v>24</v>
      </c>
      <c r="AI25" s="3" t="s">
        <v>24</v>
      </c>
      <c r="AJ25" s="25">
        <v>111420.71819112373</v>
      </c>
      <c r="AK25" s="3" t="s">
        <v>24</v>
      </c>
      <c r="AL25" s="3" t="s">
        <v>24</v>
      </c>
      <c r="AM25" s="3" t="s">
        <v>24</v>
      </c>
      <c r="AN25" s="3" t="s">
        <v>24</v>
      </c>
      <c r="AO25" s="24" t="s">
        <v>24</v>
      </c>
      <c r="AP25" s="3" t="s">
        <v>24</v>
      </c>
      <c r="AQ25" s="3" t="s">
        <v>24</v>
      </c>
      <c r="AR25" s="3" t="s">
        <v>24</v>
      </c>
      <c r="AS25" s="3" t="s">
        <v>24</v>
      </c>
      <c r="AT25" s="25">
        <v>661726.76156789227</v>
      </c>
      <c r="AU25" s="3" t="s">
        <v>24</v>
      </c>
      <c r="AV25" s="24" t="s">
        <v>24</v>
      </c>
    </row>
    <row r="26" spans="1:48" x14ac:dyDescent="0.25">
      <c r="A26" s="13">
        <v>1953</v>
      </c>
      <c r="B26" s="3" t="s">
        <v>24</v>
      </c>
      <c r="C26" s="3" t="s">
        <v>24</v>
      </c>
      <c r="D26" s="3" t="s">
        <v>24</v>
      </c>
      <c r="E26" s="3" t="s">
        <v>24</v>
      </c>
      <c r="F26" s="25">
        <v>683657.2317160808</v>
      </c>
      <c r="G26" s="3" t="s">
        <v>24</v>
      </c>
      <c r="H26" s="3" t="s">
        <v>24</v>
      </c>
      <c r="I26" s="3" t="s">
        <v>24</v>
      </c>
      <c r="J26" s="3" t="s">
        <v>24</v>
      </c>
      <c r="K26" s="25">
        <v>173637.09074074833</v>
      </c>
      <c r="L26" s="3" t="s">
        <v>24</v>
      </c>
      <c r="M26" s="3" t="s">
        <v>24</v>
      </c>
      <c r="N26" s="3" t="s">
        <v>24</v>
      </c>
      <c r="O26" s="3" t="s">
        <v>24</v>
      </c>
      <c r="P26" s="25">
        <v>346492.06413873611</v>
      </c>
      <c r="Q26" s="3" t="s">
        <v>24</v>
      </c>
      <c r="R26" s="3" t="s">
        <v>24</v>
      </c>
      <c r="S26" s="3" t="s">
        <v>24</v>
      </c>
      <c r="T26" s="3" t="s">
        <v>24</v>
      </c>
      <c r="U26" s="24" t="s">
        <v>24</v>
      </c>
      <c r="V26" s="3" t="s">
        <v>24</v>
      </c>
      <c r="W26" s="3" t="s">
        <v>24</v>
      </c>
      <c r="X26" s="3" t="s">
        <v>24</v>
      </c>
      <c r="Y26" s="3" t="s">
        <v>24</v>
      </c>
      <c r="Z26" s="25">
        <v>67747.469867876396</v>
      </c>
      <c r="AA26" s="3" t="s">
        <v>24</v>
      </c>
      <c r="AB26" s="3" t="s">
        <v>24</v>
      </c>
      <c r="AC26" s="3" t="s">
        <v>24</v>
      </c>
      <c r="AD26" s="3" t="s">
        <v>24</v>
      </c>
      <c r="AE26" s="25">
        <v>309314.10930609424</v>
      </c>
      <c r="AF26" s="3" t="s">
        <v>24</v>
      </c>
      <c r="AG26" s="3" t="s">
        <v>24</v>
      </c>
      <c r="AH26" s="3" t="s">
        <v>24</v>
      </c>
      <c r="AI26" s="3" t="s">
        <v>24</v>
      </c>
      <c r="AJ26" s="25">
        <v>114449.03180503577</v>
      </c>
      <c r="AK26" s="3" t="s">
        <v>24</v>
      </c>
      <c r="AL26" s="3" t="s">
        <v>24</v>
      </c>
      <c r="AM26" s="3" t="s">
        <v>24</v>
      </c>
      <c r="AN26" s="3" t="s">
        <v>24</v>
      </c>
      <c r="AO26" s="24" t="s">
        <v>24</v>
      </c>
      <c r="AP26" s="3" t="s">
        <v>24</v>
      </c>
      <c r="AQ26" s="3" t="s">
        <v>24</v>
      </c>
      <c r="AR26" s="3" t="s">
        <v>24</v>
      </c>
      <c r="AS26" s="3" t="s">
        <v>24</v>
      </c>
      <c r="AT26" s="25">
        <v>681755.65483069583</v>
      </c>
      <c r="AU26" s="3" t="s">
        <v>24</v>
      </c>
      <c r="AV26" s="24" t="s">
        <v>24</v>
      </c>
    </row>
    <row r="27" spans="1:48" x14ac:dyDescent="0.25">
      <c r="A27" s="13">
        <v>1954</v>
      </c>
      <c r="B27" s="3" t="s">
        <v>24</v>
      </c>
      <c r="C27" s="3" t="s">
        <v>24</v>
      </c>
      <c r="D27" s="3" t="s">
        <v>24</v>
      </c>
      <c r="E27" s="3" t="s">
        <v>24</v>
      </c>
      <c r="F27" s="25">
        <v>667740.47743049765</v>
      </c>
      <c r="G27" s="3" t="s">
        <v>24</v>
      </c>
      <c r="H27" s="3" t="s">
        <v>24</v>
      </c>
      <c r="I27" s="3" t="s">
        <v>24</v>
      </c>
      <c r="J27" s="3" t="s">
        <v>24</v>
      </c>
      <c r="K27" s="25">
        <v>166998.29029978177</v>
      </c>
      <c r="L27" s="3" t="s">
        <v>24</v>
      </c>
      <c r="M27" s="3" t="s">
        <v>24</v>
      </c>
      <c r="N27" s="3" t="s">
        <v>24</v>
      </c>
      <c r="O27" s="3" t="s">
        <v>24</v>
      </c>
      <c r="P27" s="25">
        <v>339245.10567482974</v>
      </c>
      <c r="Q27" s="3" t="s">
        <v>24</v>
      </c>
      <c r="R27" s="3" t="s">
        <v>24</v>
      </c>
      <c r="S27" s="3" t="s">
        <v>24</v>
      </c>
      <c r="T27" s="3" t="s">
        <v>24</v>
      </c>
      <c r="U27" s="24" t="s">
        <v>24</v>
      </c>
      <c r="V27" s="3" t="s">
        <v>24</v>
      </c>
      <c r="W27" s="3" t="s">
        <v>24</v>
      </c>
      <c r="X27" s="3" t="s">
        <v>24</v>
      </c>
      <c r="Y27" s="3" t="s">
        <v>24</v>
      </c>
      <c r="Z27" s="25">
        <v>68407.867951732784</v>
      </c>
      <c r="AA27" s="3" t="s">
        <v>24</v>
      </c>
      <c r="AB27" s="3" t="s">
        <v>24</v>
      </c>
      <c r="AC27" s="3" t="s">
        <v>24</v>
      </c>
      <c r="AD27" s="3" t="s">
        <v>24</v>
      </c>
      <c r="AE27" s="25">
        <v>304386.72930701019</v>
      </c>
      <c r="AF27" s="3" t="s">
        <v>24</v>
      </c>
      <c r="AG27" s="3" t="s">
        <v>24</v>
      </c>
      <c r="AH27" s="3" t="s">
        <v>24</v>
      </c>
      <c r="AI27" s="3" t="s">
        <v>24</v>
      </c>
      <c r="AJ27" s="25">
        <v>114567.00924498537</v>
      </c>
      <c r="AK27" s="3" t="s">
        <v>24</v>
      </c>
      <c r="AL27" s="3" t="s">
        <v>24</v>
      </c>
      <c r="AM27" s="3" t="s">
        <v>24</v>
      </c>
      <c r="AN27" s="3" t="s">
        <v>24</v>
      </c>
      <c r="AO27" s="24" t="s">
        <v>24</v>
      </c>
      <c r="AP27" s="3" t="s">
        <v>24</v>
      </c>
      <c r="AQ27" s="3" t="s">
        <v>24</v>
      </c>
      <c r="AR27" s="3" t="s">
        <v>24</v>
      </c>
      <c r="AS27" s="3" t="s">
        <v>24</v>
      </c>
      <c r="AT27" s="25">
        <v>683634.17662846169</v>
      </c>
      <c r="AU27" s="3" t="s">
        <v>24</v>
      </c>
      <c r="AV27" s="24" t="s">
        <v>24</v>
      </c>
    </row>
    <row r="28" spans="1:48" x14ac:dyDescent="0.25">
      <c r="A28" s="13">
        <v>1955</v>
      </c>
      <c r="B28" s="3" t="s">
        <v>24</v>
      </c>
      <c r="C28" s="3" t="s">
        <v>24</v>
      </c>
      <c r="D28" s="3" t="s">
        <v>24</v>
      </c>
      <c r="E28" s="3" t="s">
        <v>24</v>
      </c>
      <c r="F28" s="25">
        <v>663410.81656004977</v>
      </c>
      <c r="G28" s="3" t="s">
        <v>24</v>
      </c>
      <c r="H28" s="3" t="s">
        <v>24</v>
      </c>
      <c r="I28" s="3" t="s">
        <v>24</v>
      </c>
      <c r="J28" s="3" t="s">
        <v>24</v>
      </c>
      <c r="K28" s="25">
        <v>163328.29095993639</v>
      </c>
      <c r="L28" s="3" t="s">
        <v>24</v>
      </c>
      <c r="M28" s="3" t="s">
        <v>24</v>
      </c>
      <c r="N28" s="3" t="s">
        <v>24</v>
      </c>
      <c r="O28" s="3" t="s">
        <v>24</v>
      </c>
      <c r="P28" s="25">
        <v>337926.47433592513</v>
      </c>
      <c r="Q28" s="3" t="s">
        <v>24</v>
      </c>
      <c r="R28" s="3" t="s">
        <v>24</v>
      </c>
      <c r="S28" s="3" t="s">
        <v>24</v>
      </c>
      <c r="T28" s="3" t="s">
        <v>24</v>
      </c>
      <c r="U28" s="24" t="s">
        <v>24</v>
      </c>
      <c r="V28" s="3" t="s">
        <v>24</v>
      </c>
      <c r="W28" s="3" t="s">
        <v>24</v>
      </c>
      <c r="X28" s="3" t="s">
        <v>24</v>
      </c>
      <c r="Y28" s="3" t="s">
        <v>24</v>
      </c>
      <c r="Z28" s="25">
        <v>70244.114502309734</v>
      </c>
      <c r="AA28" s="3" t="s">
        <v>24</v>
      </c>
      <c r="AB28" s="3" t="s">
        <v>24</v>
      </c>
      <c r="AC28" s="3" t="s">
        <v>24</v>
      </c>
      <c r="AD28" s="3" t="s">
        <v>24</v>
      </c>
      <c r="AE28" s="25">
        <v>304567.89254466578</v>
      </c>
      <c r="AF28" s="3" t="s">
        <v>24</v>
      </c>
      <c r="AG28" s="3" t="s">
        <v>24</v>
      </c>
      <c r="AH28" s="3" t="s">
        <v>24</v>
      </c>
      <c r="AI28" s="3" t="s">
        <v>24</v>
      </c>
      <c r="AJ28" s="25">
        <v>116619.90607827844</v>
      </c>
      <c r="AK28" s="3" t="s">
        <v>24</v>
      </c>
      <c r="AL28" s="3" t="s">
        <v>24</v>
      </c>
      <c r="AM28" s="3" t="s">
        <v>24</v>
      </c>
      <c r="AN28" s="3" t="s">
        <v>24</v>
      </c>
      <c r="AO28" s="24" t="s">
        <v>24</v>
      </c>
      <c r="AP28" s="3" t="s">
        <v>24</v>
      </c>
      <c r="AQ28" s="3" t="s">
        <v>24</v>
      </c>
      <c r="AR28" s="3" t="s">
        <v>24</v>
      </c>
      <c r="AS28" s="3" t="s">
        <v>24</v>
      </c>
      <c r="AT28" s="25">
        <v>696144.43820589012</v>
      </c>
      <c r="AU28" s="3" t="s">
        <v>24</v>
      </c>
      <c r="AV28" s="24" t="s">
        <v>24</v>
      </c>
    </row>
    <row r="29" spans="1:48" x14ac:dyDescent="0.25">
      <c r="A29" s="13">
        <v>1956</v>
      </c>
      <c r="B29" s="23">
        <v>91</v>
      </c>
      <c r="C29" s="5">
        <v>9296</v>
      </c>
      <c r="D29" s="6">
        <f>(B29/C29)*1000</f>
        <v>9.7891566265060241</v>
      </c>
      <c r="E29" s="3" t="s">
        <v>24</v>
      </c>
      <c r="F29" s="25">
        <v>658614.32711079682</v>
      </c>
      <c r="G29" s="26">
        <v>188</v>
      </c>
      <c r="H29" s="5">
        <v>71203</v>
      </c>
      <c r="I29" s="6">
        <f>(G29/H29)*1000</f>
        <v>2.6403381879976968</v>
      </c>
      <c r="J29" s="3" t="s">
        <v>24</v>
      </c>
      <c r="K29" s="25">
        <v>159572.18803230888</v>
      </c>
      <c r="L29" s="26">
        <v>1026</v>
      </c>
      <c r="M29" s="5">
        <v>133905</v>
      </c>
      <c r="N29" s="6">
        <f>(L29/M29)*1000</f>
        <v>7.6621485381427137</v>
      </c>
      <c r="O29" s="3" t="s">
        <v>24</v>
      </c>
      <c r="P29" s="25">
        <v>336490.94871940138</v>
      </c>
      <c r="Q29" s="26">
        <v>42</v>
      </c>
      <c r="R29" s="5">
        <v>8593</v>
      </c>
      <c r="S29" s="6">
        <f>(Q29/R29)*1000</f>
        <v>4.8876992901198655</v>
      </c>
      <c r="T29" s="3" t="s">
        <v>24</v>
      </c>
      <c r="U29" s="24" t="s">
        <v>24</v>
      </c>
      <c r="V29" s="5">
        <v>96</v>
      </c>
      <c r="W29" s="5">
        <v>7521</v>
      </c>
      <c r="X29" s="6">
        <f>(V29/W29)*1000</f>
        <v>12.764260071798962</v>
      </c>
      <c r="Y29" s="3" t="s">
        <v>24</v>
      </c>
      <c r="Z29" s="25">
        <v>72055.351634724066</v>
      </c>
      <c r="AA29" s="26">
        <v>295</v>
      </c>
      <c r="AB29" s="5">
        <v>26711</v>
      </c>
      <c r="AC29" s="6">
        <f>(AA29/AB29)*1000</f>
        <v>11.044139118715137</v>
      </c>
      <c r="AD29" s="3" t="s">
        <v>24</v>
      </c>
      <c r="AE29" s="25">
        <v>304452.46792958869</v>
      </c>
      <c r="AF29" s="26">
        <v>286</v>
      </c>
      <c r="AG29" s="5">
        <v>31780</v>
      </c>
      <c r="AH29" s="6">
        <f>(AF29/AG29)*1000</f>
        <v>8.9993706733794845</v>
      </c>
      <c r="AI29" s="3" t="s">
        <v>24</v>
      </c>
      <c r="AJ29" s="25">
        <v>118585.21964837363</v>
      </c>
      <c r="AK29" s="26">
        <v>135</v>
      </c>
      <c r="AL29" s="5">
        <v>13649</v>
      </c>
      <c r="AM29" s="6">
        <f>(AK29/AL29)*1000</f>
        <v>9.8908344933694785</v>
      </c>
      <c r="AN29" s="3" t="s">
        <v>24</v>
      </c>
      <c r="AO29" s="3" t="s">
        <v>24</v>
      </c>
      <c r="AP29" s="26">
        <v>268</v>
      </c>
      <c r="AQ29" s="5">
        <v>27260</v>
      </c>
      <c r="AR29" s="6">
        <f>(AP29/AQ29)*1000</f>
        <v>9.8312545854732214</v>
      </c>
      <c r="AS29" s="6"/>
      <c r="AT29" s="25">
        <v>707508.73821658164</v>
      </c>
      <c r="AU29" s="26">
        <v>15</v>
      </c>
      <c r="AV29" s="25">
        <v>740</v>
      </c>
    </row>
    <row r="30" spans="1:48" x14ac:dyDescent="0.25">
      <c r="A30" s="13">
        <v>1957</v>
      </c>
      <c r="B30" s="23">
        <v>95</v>
      </c>
      <c r="C30" s="5">
        <v>9620</v>
      </c>
      <c r="D30" s="6">
        <f t="shared" ref="D30:D50" si="0">(B30/C30)*1000</f>
        <v>9.875259875259875</v>
      </c>
      <c r="E30" s="6">
        <f>((D30-D29)/D29)*100</f>
        <v>0.87957780265472307</v>
      </c>
      <c r="F30" s="25">
        <v>668713.00139671389</v>
      </c>
      <c r="G30" s="26">
        <v>176</v>
      </c>
      <c r="H30" s="5">
        <v>66408</v>
      </c>
      <c r="I30" s="6">
        <f t="shared" ref="I30:I50" si="1">(G30/H30)*1000</f>
        <v>2.6502830984218768</v>
      </c>
      <c r="J30" s="6">
        <f>((I30-I29)/I29)*100</f>
        <v>0.3766529026238768</v>
      </c>
      <c r="K30" s="25">
        <v>159404.36414996124</v>
      </c>
      <c r="L30" s="26">
        <v>1022</v>
      </c>
      <c r="M30" s="5">
        <v>128380</v>
      </c>
      <c r="N30" s="6">
        <f t="shared" ref="N30:N50" si="2">(L30/M30)*1000</f>
        <v>7.9607415485278086</v>
      </c>
      <c r="O30" s="6">
        <f>((N30-N29)/N29)*100</f>
        <v>3.8969880171165814</v>
      </c>
      <c r="P30" s="25">
        <v>342779.31721563183</v>
      </c>
      <c r="Q30" s="26">
        <v>42</v>
      </c>
      <c r="R30" s="5">
        <v>8854</v>
      </c>
      <c r="S30" s="6">
        <f t="shared" ref="S30:S50" si="3">(Q30/R30)*1000</f>
        <v>4.7436187034108874</v>
      </c>
      <c r="T30" s="6">
        <f>((S30-S29)/S29)*100</f>
        <v>-2.947820194262496</v>
      </c>
      <c r="U30" s="24" t="s">
        <v>24</v>
      </c>
      <c r="V30" s="26">
        <v>101</v>
      </c>
      <c r="W30" s="5">
        <v>7492</v>
      </c>
      <c r="X30" s="6">
        <f t="shared" ref="X30:X50" si="4">(V30/W30)*1000</f>
        <v>13.481046449546183</v>
      </c>
      <c r="Y30" s="6">
        <f>((X30-X29)/X29)*100</f>
        <v>5.6155732781633851</v>
      </c>
      <c r="Z30" s="25">
        <v>75574.778955361049</v>
      </c>
      <c r="AA30" s="26">
        <v>291</v>
      </c>
      <c r="AB30" s="5">
        <v>26213</v>
      </c>
      <c r="AC30" s="6">
        <f t="shared" ref="AC30:AC50" si="5">(AA30/AB30)*1000</f>
        <v>11.101361919658185</v>
      </c>
      <c r="AD30" s="6">
        <f>((AC30-AC29)/AC29)*100</f>
        <v>0.51812821558974942</v>
      </c>
      <c r="AE30" s="25">
        <v>311167.47278361308</v>
      </c>
      <c r="AF30" s="26">
        <v>290</v>
      </c>
      <c r="AG30" s="5">
        <v>30268</v>
      </c>
      <c r="AH30" s="6">
        <f t="shared" ref="AH30:AH50" si="6">(AF30/AG30)*1000</f>
        <v>9.5810757235364079</v>
      </c>
      <c r="AI30" s="6">
        <f>((AH30-AH29)/AH29)*100</f>
        <v>6.4638414314639947</v>
      </c>
      <c r="AJ30" s="25">
        <v>123290.12090542311</v>
      </c>
      <c r="AK30" s="26">
        <v>131</v>
      </c>
      <c r="AL30" s="5">
        <v>13294</v>
      </c>
      <c r="AM30" s="6">
        <f t="shared" ref="AM30:AM50" si="7">(AK30/AL30)*1000</f>
        <v>9.8540695050398668</v>
      </c>
      <c r="AN30" s="6">
        <f>((AM30-AM29)/AM29)*100</f>
        <v>-0.37170764867471884</v>
      </c>
      <c r="AO30" s="24" t="s">
        <v>24</v>
      </c>
      <c r="AP30" s="26">
        <v>270</v>
      </c>
      <c r="AQ30" s="5">
        <v>26185</v>
      </c>
      <c r="AR30" s="6">
        <f t="shared" ref="AR30:AR50" si="8">(AP30/AQ30)*1000</f>
        <v>10.311246897078481</v>
      </c>
      <c r="AS30" s="6">
        <f>((AR30-AR29)/AR29)*100</f>
        <v>4.8823098561042491</v>
      </c>
      <c r="AT30" s="25">
        <v>734473.3347240747</v>
      </c>
      <c r="AU30" s="26">
        <v>15</v>
      </c>
      <c r="AV30" s="25">
        <v>645</v>
      </c>
    </row>
    <row r="31" spans="1:48" x14ac:dyDescent="0.25">
      <c r="A31" s="13">
        <v>1958</v>
      </c>
      <c r="B31" s="23">
        <v>89</v>
      </c>
      <c r="C31" s="5">
        <v>9177</v>
      </c>
      <c r="D31" s="6">
        <f t="shared" si="0"/>
        <v>9.6981584395772042</v>
      </c>
      <c r="E31" s="6">
        <f t="shared" ref="E31:E92" si="9">((D31-D30)/D30)*100</f>
        <v>-1.7933850644918874</v>
      </c>
      <c r="F31" s="25">
        <v>669938.72486204968</v>
      </c>
      <c r="G31" s="26">
        <v>170</v>
      </c>
      <c r="H31" s="5">
        <v>66820</v>
      </c>
      <c r="I31" s="6">
        <f t="shared" si="1"/>
        <v>2.544148458545346</v>
      </c>
      <c r="J31" s="6">
        <f t="shared" ref="J31:J92" si="10">((I31-I30)/I30)*100</f>
        <v>-4.0046529346140103</v>
      </c>
      <c r="K31" s="25">
        <v>157081.64327204993</v>
      </c>
      <c r="L31" s="26">
        <v>985</v>
      </c>
      <c r="M31" s="5">
        <v>122766</v>
      </c>
      <c r="N31" s="6">
        <f t="shared" si="2"/>
        <v>8.0233940993434665</v>
      </c>
      <c r="O31" s="6">
        <f t="shared" ref="O31:O92" si="11">((N31-N30)/N30)*100</f>
        <v>0.78701902873915475</v>
      </c>
      <c r="P31" s="25">
        <v>344647.37522555073</v>
      </c>
      <c r="Q31" s="26">
        <v>42</v>
      </c>
      <c r="R31" s="5">
        <v>9023</v>
      </c>
      <c r="S31" s="6">
        <f t="shared" si="3"/>
        <v>4.6547711404189291</v>
      </c>
      <c r="T31" s="6">
        <f t="shared" ref="T31:T92" si="12">((S31-S30)/S30)*100</f>
        <v>-1.8729912445971397</v>
      </c>
      <c r="U31" s="24" t="s">
        <v>24</v>
      </c>
      <c r="V31" s="26">
        <v>95</v>
      </c>
      <c r="W31" s="5">
        <v>6256</v>
      </c>
      <c r="X31" s="6">
        <f t="shared" si="4"/>
        <v>15.18542199488491</v>
      </c>
      <c r="Y31" s="6">
        <f t="shared" ref="Y31:Y92" si="13">((X31-X30)/X30)*100</f>
        <v>12.642754045225493</v>
      </c>
      <c r="Z31" s="25">
        <v>78194.466885389877</v>
      </c>
      <c r="AA31" s="26">
        <v>283</v>
      </c>
      <c r="AB31" s="5">
        <v>24397</v>
      </c>
      <c r="AC31" s="6">
        <f t="shared" si="5"/>
        <v>11.599786859040046</v>
      </c>
      <c r="AD31" s="6">
        <f t="shared" ref="AD31:AD92" si="14">((AC31-AC30)/AC30)*100</f>
        <v>4.4897638955383945</v>
      </c>
      <c r="AE31" s="25">
        <v>313720.97803524922</v>
      </c>
      <c r="AF31" s="26">
        <v>289</v>
      </c>
      <c r="AG31" s="5">
        <v>29154</v>
      </c>
      <c r="AH31" s="6">
        <f t="shared" si="6"/>
        <v>9.9128764492007964</v>
      </c>
      <c r="AI31" s="6">
        <f t="shared" ref="AI31:AI92" si="15">((AH31-AH30)/AH30)*100</f>
        <v>3.4630842635895553</v>
      </c>
      <c r="AJ31" s="25">
        <v>126444.85681033762</v>
      </c>
      <c r="AK31" s="26">
        <v>120</v>
      </c>
      <c r="AL31" s="5">
        <v>12380</v>
      </c>
      <c r="AM31" s="6">
        <f t="shared" si="7"/>
        <v>9.6930533117932143</v>
      </c>
      <c r="AN31" s="6">
        <f t="shared" ref="AN31:AN92" si="16">((AM31-AM30)/AM30)*100</f>
        <v>-1.6340070786419838</v>
      </c>
      <c r="AO31" s="24" t="s">
        <v>24</v>
      </c>
      <c r="AP31" s="26">
        <v>265</v>
      </c>
      <c r="AQ31" s="5">
        <v>26173</v>
      </c>
      <c r="AR31" s="6">
        <f t="shared" si="8"/>
        <v>10.12493791311657</v>
      </c>
      <c r="AS31" s="6">
        <f t="shared" ref="AS31:AS92" si="17">((AR31-AR30)/AR30)*100</f>
        <v>-1.8068521277935741</v>
      </c>
      <c r="AT31" s="25">
        <v>751451.19775223127</v>
      </c>
      <c r="AU31" s="26">
        <v>14</v>
      </c>
      <c r="AV31" s="25">
        <v>632</v>
      </c>
    </row>
    <row r="32" spans="1:48" x14ac:dyDescent="0.25">
      <c r="A32" s="13">
        <v>1959</v>
      </c>
      <c r="B32" s="23">
        <v>80</v>
      </c>
      <c r="C32" s="5">
        <v>8712</v>
      </c>
      <c r="D32" s="6">
        <f t="shared" si="0"/>
        <v>9.1827364554637274</v>
      </c>
      <c r="E32" s="6">
        <f t="shared" si="9"/>
        <v>-5.3146376946172778</v>
      </c>
      <c r="F32" s="25">
        <v>650109.19963514735</v>
      </c>
      <c r="G32" s="26">
        <v>179</v>
      </c>
      <c r="H32" s="5">
        <v>69070</v>
      </c>
      <c r="I32" s="6">
        <f t="shared" si="1"/>
        <v>2.5915737657448967</v>
      </c>
      <c r="J32" s="6">
        <f t="shared" si="10"/>
        <v>1.864093545337635</v>
      </c>
      <c r="K32" s="25">
        <v>149902.80616861719</v>
      </c>
      <c r="L32" s="26">
        <v>965</v>
      </c>
      <c r="M32" s="5">
        <v>124301</v>
      </c>
      <c r="N32" s="6">
        <f t="shared" si="2"/>
        <v>7.7634130055269068</v>
      </c>
      <c r="O32" s="6">
        <f t="shared" si="11"/>
        <v>-3.2402882196430212</v>
      </c>
      <c r="P32" s="25">
        <v>335757.41940907767</v>
      </c>
      <c r="Q32" s="26">
        <v>40</v>
      </c>
      <c r="R32" s="5">
        <v>9631</v>
      </c>
      <c r="S32" s="6">
        <f t="shared" si="3"/>
        <v>4.1532551136953586</v>
      </c>
      <c r="T32" s="6">
        <f t="shared" si="12"/>
        <v>-10.774235974111376</v>
      </c>
      <c r="U32" s="24" t="s">
        <v>24</v>
      </c>
      <c r="V32" s="26">
        <v>88</v>
      </c>
      <c r="W32" s="5">
        <v>7109</v>
      </c>
      <c r="X32" s="6">
        <f t="shared" si="4"/>
        <v>12.378674919116612</v>
      </c>
      <c r="Y32" s="6">
        <f t="shared" si="13"/>
        <v>-18.483168111585758</v>
      </c>
      <c r="Z32" s="25">
        <v>78350.133142774313</v>
      </c>
      <c r="AA32" s="26">
        <v>276</v>
      </c>
      <c r="AB32" s="5">
        <v>24349</v>
      </c>
      <c r="AC32" s="6">
        <f t="shared" si="5"/>
        <v>11.335167768696866</v>
      </c>
      <c r="AD32" s="6">
        <f t="shared" si="14"/>
        <v>-2.2812409707076169</v>
      </c>
      <c r="AE32" s="25">
        <v>306298.67747901805</v>
      </c>
      <c r="AF32" s="26">
        <v>285</v>
      </c>
      <c r="AG32" s="5">
        <v>29788</v>
      </c>
      <c r="AH32" s="6">
        <f t="shared" si="6"/>
        <v>9.5676111185712358</v>
      </c>
      <c r="AI32" s="6">
        <f t="shared" si="15"/>
        <v>-3.4829984253197952</v>
      </c>
      <c r="AJ32" s="25">
        <v>125581.73585833987</v>
      </c>
      <c r="AK32" s="26">
        <v>89</v>
      </c>
      <c r="AL32" s="5">
        <v>10563</v>
      </c>
      <c r="AM32" s="6">
        <f t="shared" si="7"/>
        <v>8.4256366562529585</v>
      </c>
      <c r="AN32" s="6">
        <f t="shared" si="16"/>
        <v>-13.075515162990307</v>
      </c>
      <c r="AO32" s="24" t="s">
        <v>24</v>
      </c>
      <c r="AP32" s="26">
        <v>259</v>
      </c>
      <c r="AQ32" s="5">
        <v>24660</v>
      </c>
      <c r="AR32" s="6">
        <f t="shared" si="8"/>
        <v>10.502838605028385</v>
      </c>
      <c r="AS32" s="6">
        <f t="shared" si="17"/>
        <v>3.7323753997765823</v>
      </c>
      <c r="AT32" s="25">
        <v>743898.39065157215</v>
      </c>
      <c r="AU32" s="26">
        <v>14</v>
      </c>
      <c r="AV32" s="25">
        <v>680</v>
      </c>
    </row>
    <row r="33" spans="1:48" x14ac:dyDescent="0.25">
      <c r="A33" s="13">
        <v>1960</v>
      </c>
      <c r="B33" s="26">
        <v>77</v>
      </c>
      <c r="C33" s="5">
        <v>9214</v>
      </c>
      <c r="D33" s="6">
        <f t="shared" si="0"/>
        <v>8.3568482743650971</v>
      </c>
      <c r="E33" s="6">
        <f t="shared" si="9"/>
        <v>-8.9939222921640845</v>
      </c>
      <c r="F33" s="25">
        <v>662186.79662807728</v>
      </c>
      <c r="G33" s="26">
        <v>148</v>
      </c>
      <c r="H33" s="5">
        <v>63318</v>
      </c>
      <c r="I33" s="6">
        <f t="shared" si="1"/>
        <v>2.337408004043084</v>
      </c>
      <c r="J33" s="6">
        <f t="shared" si="10"/>
        <v>-9.8073905925945262</v>
      </c>
      <c r="K33" s="25">
        <v>150123.09208431171</v>
      </c>
      <c r="L33" s="26">
        <v>830</v>
      </c>
      <c r="M33" s="5">
        <v>115343</v>
      </c>
      <c r="N33" s="6">
        <f t="shared" si="2"/>
        <v>7.1959286649384877</v>
      </c>
      <c r="O33" s="6">
        <f t="shared" si="11"/>
        <v>-7.3097275667856039</v>
      </c>
      <c r="P33" s="25">
        <v>343442.64702990162</v>
      </c>
      <c r="Q33" s="26">
        <v>37</v>
      </c>
      <c r="R33" s="5">
        <v>8589</v>
      </c>
      <c r="S33" s="6">
        <f t="shared" si="3"/>
        <v>4.3078356036791243</v>
      </c>
      <c r="T33" s="6">
        <f t="shared" si="12"/>
        <v>3.7219117475841195</v>
      </c>
      <c r="U33" s="24" t="s">
        <v>24</v>
      </c>
      <c r="V33" s="26">
        <v>73</v>
      </c>
      <c r="W33" s="5">
        <v>7026</v>
      </c>
      <c r="X33" s="6">
        <f t="shared" si="4"/>
        <v>10.389980074010817</v>
      </c>
      <c r="Y33" s="6">
        <f t="shared" si="13"/>
        <v>-16.06549051574671</v>
      </c>
      <c r="Z33" s="25">
        <v>82387.562643085679</v>
      </c>
      <c r="AA33" s="26">
        <v>236</v>
      </c>
      <c r="AB33" s="5">
        <v>21526</v>
      </c>
      <c r="AC33" s="6">
        <f t="shared" si="5"/>
        <v>10.963486016909783</v>
      </c>
      <c r="AD33" s="6">
        <f t="shared" si="14"/>
        <v>-3.2790141211100297</v>
      </c>
      <c r="AE33" s="25">
        <v>313828.99647786753</v>
      </c>
      <c r="AF33" s="26">
        <v>243</v>
      </c>
      <c r="AG33" s="5">
        <v>25044</v>
      </c>
      <c r="AH33" s="6">
        <f t="shared" si="6"/>
        <v>9.7029228557738385</v>
      </c>
      <c r="AI33" s="6">
        <f t="shared" si="15"/>
        <v>1.4142687816810982</v>
      </c>
      <c r="AJ33" s="25">
        <v>130887.67985642652</v>
      </c>
      <c r="AK33" s="26">
        <v>40</v>
      </c>
      <c r="AL33" s="5">
        <v>4264</v>
      </c>
      <c r="AM33" s="6">
        <f t="shared" si="7"/>
        <v>9.3808630393996264</v>
      </c>
      <c r="AN33" s="6">
        <f t="shared" si="16"/>
        <v>11.33714189345871</v>
      </c>
      <c r="AO33" s="24" t="s">
        <v>24</v>
      </c>
      <c r="AP33" s="26">
        <v>219</v>
      </c>
      <c r="AQ33" s="5">
        <v>18005</v>
      </c>
      <c r="AR33" s="6">
        <f t="shared" si="8"/>
        <v>12.163287975562344</v>
      </c>
      <c r="AS33" s="6">
        <f t="shared" si="17"/>
        <v>15.809529527941093</v>
      </c>
      <c r="AT33" s="25">
        <v>772208.86510970839</v>
      </c>
      <c r="AU33" s="26">
        <v>11</v>
      </c>
      <c r="AV33" s="25">
        <v>609</v>
      </c>
    </row>
    <row r="34" spans="1:48" x14ac:dyDescent="0.25">
      <c r="A34" s="13">
        <v>1961</v>
      </c>
      <c r="B34" s="26">
        <v>76</v>
      </c>
      <c r="C34" s="5">
        <v>7749</v>
      </c>
      <c r="D34" s="6">
        <f t="shared" si="0"/>
        <v>9.8077171247902957</v>
      </c>
      <c r="E34" s="6">
        <f t="shared" si="9"/>
        <v>17.361435828334777</v>
      </c>
      <c r="F34" s="25">
        <v>651143.85229917907</v>
      </c>
      <c r="G34" s="26">
        <v>144</v>
      </c>
      <c r="H34" s="5">
        <v>58051</v>
      </c>
      <c r="I34" s="6">
        <f t="shared" si="1"/>
        <v>2.4805774233002018</v>
      </c>
      <c r="J34" s="6">
        <f t="shared" si="10"/>
        <v>6.1251360057582325</v>
      </c>
      <c r="K34" s="25">
        <v>148131.46648162283</v>
      </c>
      <c r="L34" s="26">
        <v>790</v>
      </c>
      <c r="M34" s="5">
        <v>113695</v>
      </c>
      <c r="N34" s="6">
        <f t="shared" si="2"/>
        <v>6.9484146180570825</v>
      </c>
      <c r="O34" s="6">
        <f t="shared" si="11"/>
        <v>-3.4396400854749305</v>
      </c>
      <c r="P34" s="25">
        <v>344218.1829969011</v>
      </c>
      <c r="Q34" s="26">
        <v>38</v>
      </c>
      <c r="R34" s="5">
        <v>9385</v>
      </c>
      <c r="S34" s="6">
        <f t="shared" si="3"/>
        <v>4.0490143846563669</v>
      </c>
      <c r="T34" s="6">
        <f t="shared" si="12"/>
        <v>-6.0081498653688215</v>
      </c>
      <c r="U34" s="24" t="s">
        <v>24</v>
      </c>
      <c r="V34" s="26">
        <v>71</v>
      </c>
      <c r="W34" s="5">
        <v>6688</v>
      </c>
      <c r="X34" s="6">
        <f t="shared" si="4"/>
        <v>10.616028708133971</v>
      </c>
      <c r="Y34" s="6">
        <f t="shared" si="13"/>
        <v>2.1756406895195659</v>
      </c>
      <c r="Z34" s="25">
        <v>84310.109402329734</v>
      </c>
      <c r="AA34" s="26">
        <v>234</v>
      </c>
      <c r="AB34" s="5">
        <v>21093</v>
      </c>
      <c r="AC34" s="6">
        <f t="shared" si="5"/>
        <v>11.093727776987626</v>
      </c>
      <c r="AD34" s="6">
        <f t="shared" si="14"/>
        <v>1.1879593760320477</v>
      </c>
      <c r="AE34" s="25">
        <v>320109.93949739577</v>
      </c>
      <c r="AF34" s="26">
        <v>246</v>
      </c>
      <c r="AG34" s="5">
        <v>24548</v>
      </c>
      <c r="AH34" s="6">
        <f t="shared" si="6"/>
        <v>10.02118298843083</v>
      </c>
      <c r="AI34" s="6">
        <f t="shared" si="15"/>
        <v>3.280043935087118</v>
      </c>
      <c r="AJ34" s="25">
        <v>135125.81282324195</v>
      </c>
      <c r="AK34" s="26">
        <v>38</v>
      </c>
      <c r="AL34" s="5">
        <v>3306</v>
      </c>
      <c r="AM34" s="6">
        <f t="shared" si="7"/>
        <v>11.494252873563218</v>
      </c>
      <c r="AN34" s="6">
        <f t="shared" si="16"/>
        <v>22.528735632183881</v>
      </c>
      <c r="AO34" s="24" t="s">
        <v>24</v>
      </c>
      <c r="AP34" s="26">
        <v>220</v>
      </c>
      <c r="AQ34" s="5">
        <v>18214</v>
      </c>
      <c r="AR34" s="6">
        <f t="shared" si="8"/>
        <v>12.078620841111233</v>
      </c>
      <c r="AS34" s="6">
        <f t="shared" si="17"/>
        <v>-0.6960875597224917</v>
      </c>
      <c r="AT34" s="25">
        <v>798724.65150856588</v>
      </c>
      <c r="AU34" s="26">
        <v>10</v>
      </c>
      <c r="AV34" s="25">
        <v>519</v>
      </c>
    </row>
    <row r="35" spans="1:48" x14ac:dyDescent="0.25">
      <c r="A35" s="13">
        <v>1962</v>
      </c>
      <c r="B35" s="26">
        <v>77</v>
      </c>
      <c r="C35" s="5">
        <v>7467</v>
      </c>
      <c r="D35" s="6">
        <f t="shared" si="0"/>
        <v>10.31203964108745</v>
      </c>
      <c r="E35" s="6">
        <f t="shared" si="9"/>
        <v>5.1420989194561191</v>
      </c>
      <c r="F35" s="25">
        <v>646726.18717086292</v>
      </c>
      <c r="G35" s="26">
        <v>145</v>
      </c>
      <c r="H35" s="5">
        <v>56461</v>
      </c>
      <c r="I35" s="6">
        <f t="shared" si="1"/>
        <v>2.5681443828483377</v>
      </c>
      <c r="J35" s="6">
        <f t="shared" si="10"/>
        <v>3.530103867172802</v>
      </c>
      <c r="K35" s="25">
        <v>147637.17552653572</v>
      </c>
      <c r="L35" s="26">
        <v>769</v>
      </c>
      <c r="M35" s="5">
        <v>111785</v>
      </c>
      <c r="N35" s="6">
        <f t="shared" si="2"/>
        <v>6.8792771838797693</v>
      </c>
      <c r="O35" s="6">
        <f t="shared" si="11"/>
        <v>-0.99501019984678807</v>
      </c>
      <c r="P35" s="25">
        <v>348466.39264780364</v>
      </c>
      <c r="Q35" s="26">
        <v>38</v>
      </c>
      <c r="R35" s="5">
        <v>9146</v>
      </c>
      <c r="S35" s="6">
        <f t="shared" si="3"/>
        <v>4.1548217800131209</v>
      </c>
      <c r="T35" s="6">
        <f t="shared" si="12"/>
        <v>2.6131642247977265</v>
      </c>
      <c r="U35" s="24" t="s">
        <v>24</v>
      </c>
      <c r="V35" s="26">
        <v>68</v>
      </c>
      <c r="W35" s="5">
        <v>6383</v>
      </c>
      <c r="X35" s="6">
        <f t="shared" si="4"/>
        <v>10.653297822340592</v>
      </c>
      <c r="Y35" s="6">
        <f t="shared" si="13"/>
        <v>0.35106455748434229</v>
      </c>
      <c r="Z35" s="25">
        <v>87153.070493135645</v>
      </c>
      <c r="AA35" s="26">
        <v>231</v>
      </c>
      <c r="AB35" s="5">
        <v>20913</v>
      </c>
      <c r="AC35" s="6">
        <f t="shared" si="5"/>
        <v>11.045761009898149</v>
      </c>
      <c r="AD35" s="6">
        <f t="shared" si="14"/>
        <v>-0.43237735821296513</v>
      </c>
      <c r="AE35" s="25">
        <v>329862.67728541931</v>
      </c>
      <c r="AF35" s="26">
        <v>246</v>
      </c>
      <c r="AG35" s="5">
        <v>24332</v>
      </c>
      <c r="AH35" s="6">
        <f t="shared" si="6"/>
        <v>10.110143021535427</v>
      </c>
      <c r="AI35" s="6">
        <f t="shared" si="15"/>
        <v>0.88771987506164074</v>
      </c>
      <c r="AJ35" s="25">
        <v>140909.81860352057</v>
      </c>
      <c r="AK35" s="26">
        <v>36</v>
      </c>
      <c r="AL35" s="5">
        <v>2975</v>
      </c>
      <c r="AM35" s="6">
        <f t="shared" si="7"/>
        <v>12.100840336134453</v>
      </c>
      <c r="AN35" s="6">
        <f t="shared" si="16"/>
        <v>5.2773109243697514</v>
      </c>
      <c r="AO35" s="24" t="s">
        <v>24</v>
      </c>
      <c r="AP35" s="26">
        <v>215</v>
      </c>
      <c r="AQ35" s="5">
        <v>17755</v>
      </c>
      <c r="AR35" s="6">
        <f t="shared" si="8"/>
        <v>12.109264995775838</v>
      </c>
      <c r="AS35" s="6">
        <f t="shared" si="17"/>
        <v>0.25370574230050902</v>
      </c>
      <c r="AT35" s="25">
        <v>833201.99594162323</v>
      </c>
      <c r="AU35" s="26">
        <v>10</v>
      </c>
      <c r="AV35" s="25">
        <v>485</v>
      </c>
    </row>
    <row r="36" spans="1:48" x14ac:dyDescent="0.25">
      <c r="A36" s="13">
        <v>1963</v>
      </c>
      <c r="B36" s="26">
        <v>81</v>
      </c>
      <c r="C36" s="5">
        <v>7757</v>
      </c>
      <c r="D36" s="6">
        <f t="shared" si="0"/>
        <v>10.442181255640067</v>
      </c>
      <c r="E36" s="6">
        <f t="shared" si="9"/>
        <v>1.2620356309927145</v>
      </c>
      <c r="F36" s="25">
        <v>643926.36807215645</v>
      </c>
      <c r="G36" s="26">
        <v>147</v>
      </c>
      <c r="H36" s="5">
        <v>55734</v>
      </c>
      <c r="I36" s="6">
        <f t="shared" si="1"/>
        <v>2.6375282592313489</v>
      </c>
      <c r="J36" s="6">
        <f t="shared" si="10"/>
        <v>2.7017124444559988</v>
      </c>
      <c r="K36" s="25">
        <v>147508.81307681726</v>
      </c>
      <c r="L36" s="26">
        <v>773</v>
      </c>
      <c r="M36" s="5">
        <v>115347</v>
      </c>
      <c r="N36" s="6">
        <f t="shared" si="2"/>
        <v>6.70151802821053</v>
      </c>
      <c r="O36" s="6">
        <f t="shared" si="11"/>
        <v>-2.5839801321828233</v>
      </c>
      <c r="P36" s="25">
        <v>353639.42850813834</v>
      </c>
      <c r="Q36" s="26">
        <v>40</v>
      </c>
      <c r="R36" s="5">
        <v>9627</v>
      </c>
      <c r="S36" s="6">
        <f t="shared" si="3"/>
        <v>4.154980783213877</v>
      </c>
      <c r="T36" s="6">
        <f t="shared" si="12"/>
        <v>3.8269559845145202E-3</v>
      </c>
      <c r="U36" s="24" t="s">
        <v>24</v>
      </c>
      <c r="V36" s="26">
        <v>70</v>
      </c>
      <c r="W36" s="5">
        <v>7955</v>
      </c>
      <c r="X36" s="6">
        <f t="shared" si="4"/>
        <v>8.7994971715901951</v>
      </c>
      <c r="Y36" s="6">
        <f t="shared" si="13"/>
        <v>-17.401190520205567</v>
      </c>
      <c r="Z36" s="25">
        <v>90323.465545792249</v>
      </c>
      <c r="AA36" s="26">
        <v>238</v>
      </c>
      <c r="AB36" s="5">
        <v>21770</v>
      </c>
      <c r="AC36" s="6">
        <f t="shared" si="5"/>
        <v>10.932475884244372</v>
      </c>
      <c r="AD36" s="6">
        <f t="shared" si="14"/>
        <v>-1.0255981960162035</v>
      </c>
      <c r="AE36" s="25">
        <v>340817.30708545254</v>
      </c>
      <c r="AF36" s="26">
        <v>250</v>
      </c>
      <c r="AG36" s="5">
        <v>25627</v>
      </c>
      <c r="AH36" s="6">
        <f t="shared" si="6"/>
        <v>9.75533616888438</v>
      </c>
      <c r="AI36" s="6">
        <f t="shared" si="15"/>
        <v>-3.5094147718314086</v>
      </c>
      <c r="AJ36" s="25">
        <v>147310.33572437518</v>
      </c>
      <c r="AK36" s="26">
        <v>40</v>
      </c>
      <c r="AL36" s="5">
        <v>4196</v>
      </c>
      <c r="AM36" s="6">
        <f t="shared" si="7"/>
        <v>9.532888465204957</v>
      </c>
      <c r="AN36" s="6">
        <f t="shared" si="16"/>
        <v>-21.221268933375701</v>
      </c>
      <c r="AO36" s="24" t="s">
        <v>24</v>
      </c>
      <c r="AP36" s="26">
        <v>223</v>
      </c>
      <c r="AQ36" s="5">
        <v>19537</v>
      </c>
      <c r="AR36" s="6">
        <f t="shared" si="8"/>
        <v>11.414239647847674</v>
      </c>
      <c r="AS36" s="6">
        <f t="shared" si="17"/>
        <v>-5.739616303471883</v>
      </c>
      <c r="AT36" s="25">
        <v>870084.70016384963</v>
      </c>
      <c r="AU36" s="26">
        <v>10</v>
      </c>
      <c r="AV36" s="25">
        <v>468</v>
      </c>
    </row>
    <row r="37" spans="1:48" x14ac:dyDescent="0.25">
      <c r="A37" s="13">
        <v>1964</v>
      </c>
      <c r="B37" s="26">
        <v>85</v>
      </c>
      <c r="C37" s="5">
        <v>7994</v>
      </c>
      <c r="D37" s="6">
        <f t="shared" si="0"/>
        <v>10.632974731048286</v>
      </c>
      <c r="E37" s="6">
        <f t="shared" si="9"/>
        <v>1.8271419614093249</v>
      </c>
      <c r="F37" s="25">
        <v>641375.60418795515</v>
      </c>
      <c r="G37" s="26">
        <v>152</v>
      </c>
      <c r="H37" s="5">
        <v>56072</v>
      </c>
      <c r="I37" s="6">
        <f t="shared" si="1"/>
        <v>2.7108003994863745</v>
      </c>
      <c r="J37" s="6">
        <f t="shared" si="10"/>
        <v>2.778060860526256</v>
      </c>
      <c r="K37" s="25">
        <v>147436.47699840608</v>
      </c>
      <c r="L37" s="26">
        <v>781</v>
      </c>
      <c r="M37" s="5">
        <v>120227</v>
      </c>
      <c r="N37" s="6">
        <f t="shared" si="2"/>
        <v>6.4960449815765173</v>
      </c>
      <c r="O37" s="6">
        <f t="shared" si="11"/>
        <v>-3.0660672069978601</v>
      </c>
      <c r="P37" s="25">
        <v>358993.08882318309</v>
      </c>
      <c r="Q37" s="26">
        <v>43</v>
      </c>
      <c r="R37" s="5">
        <v>9415</v>
      </c>
      <c r="S37" s="6">
        <f t="shared" si="3"/>
        <v>4.567180031864047</v>
      </c>
      <c r="T37" s="6">
        <f t="shared" si="12"/>
        <v>9.9206054168879678</v>
      </c>
      <c r="U37" s="24" t="s">
        <v>24</v>
      </c>
      <c r="V37" s="26">
        <v>70</v>
      </c>
      <c r="W37" s="5">
        <v>9157</v>
      </c>
      <c r="X37" s="6">
        <f t="shared" si="4"/>
        <v>7.6444250300316696</v>
      </c>
      <c r="Y37" s="6">
        <f t="shared" si="13"/>
        <v>-13.126569837282956</v>
      </c>
      <c r="Z37" s="25">
        <v>93654.976428081252</v>
      </c>
      <c r="AA37" s="26">
        <v>238</v>
      </c>
      <c r="AB37" s="5">
        <v>23224</v>
      </c>
      <c r="AC37" s="6">
        <f t="shared" si="5"/>
        <v>10.248019290389253</v>
      </c>
      <c r="AD37" s="6">
        <f t="shared" si="14"/>
        <v>-6.2607647261453518</v>
      </c>
      <c r="AE37" s="25">
        <v>352301.25322840107</v>
      </c>
      <c r="AF37" s="26">
        <v>258</v>
      </c>
      <c r="AG37" s="5">
        <v>27189</v>
      </c>
      <c r="AH37" s="6">
        <f t="shared" si="6"/>
        <v>9.4891316341167382</v>
      </c>
      <c r="AI37" s="6">
        <f t="shared" si="15"/>
        <v>-2.7288094449961426</v>
      </c>
      <c r="AJ37" s="25">
        <v>154063.0745089335</v>
      </c>
      <c r="AK37" s="26">
        <v>42</v>
      </c>
      <c r="AL37" s="5">
        <v>4625</v>
      </c>
      <c r="AM37" s="6">
        <f t="shared" si="7"/>
        <v>9.0810810810810807</v>
      </c>
      <c r="AN37" s="6">
        <f t="shared" si="16"/>
        <v>-4.7394594594594626</v>
      </c>
      <c r="AO37" s="24" t="s">
        <v>24</v>
      </c>
      <c r="AP37" s="26">
        <v>226</v>
      </c>
      <c r="AQ37" s="5">
        <v>20620</v>
      </c>
      <c r="AR37" s="6">
        <f t="shared" si="8"/>
        <v>10.960232783705141</v>
      </c>
      <c r="AS37" s="6">
        <f t="shared" si="17"/>
        <v>-3.9775480290370724</v>
      </c>
      <c r="AT37" s="25">
        <v>907582.84888846276</v>
      </c>
      <c r="AU37" s="26">
        <v>9</v>
      </c>
      <c r="AV37" s="25">
        <v>457</v>
      </c>
    </row>
    <row r="38" spans="1:48" x14ac:dyDescent="0.25">
      <c r="A38" s="13">
        <v>1965</v>
      </c>
      <c r="B38" s="26">
        <v>101</v>
      </c>
      <c r="C38" s="5">
        <v>9355</v>
      </c>
      <c r="D38" s="6">
        <f t="shared" si="0"/>
        <v>10.796365579903796</v>
      </c>
      <c r="E38" s="6">
        <f t="shared" si="9"/>
        <v>1.5366428773540557</v>
      </c>
      <c r="F38" s="25">
        <v>639204.61557516712</v>
      </c>
      <c r="G38" s="26">
        <v>167</v>
      </c>
      <c r="H38" s="5">
        <v>60842</v>
      </c>
      <c r="I38" s="6">
        <f t="shared" si="1"/>
        <v>2.7448144373952204</v>
      </c>
      <c r="J38" s="6">
        <f t="shared" si="10"/>
        <v>1.2547599563321075</v>
      </c>
      <c r="K38" s="25">
        <v>147449.09263290875</v>
      </c>
      <c r="L38" s="26">
        <v>838</v>
      </c>
      <c r="M38" s="5">
        <v>129846</v>
      </c>
      <c r="N38" s="6">
        <f t="shared" si="2"/>
        <v>6.4537991158757295</v>
      </c>
      <c r="O38" s="6">
        <f t="shared" si="11"/>
        <v>-0.65033209930968194</v>
      </c>
      <c r="P38" s="25">
        <v>364668.6366545757</v>
      </c>
      <c r="Q38" s="26">
        <v>48</v>
      </c>
      <c r="R38" s="5">
        <v>10194</v>
      </c>
      <c r="S38" s="6">
        <f t="shared" si="3"/>
        <v>4.7086521483225425</v>
      </c>
      <c r="T38" s="6">
        <f t="shared" si="12"/>
        <v>3.0975813405970594</v>
      </c>
      <c r="U38" s="24" t="s">
        <v>24</v>
      </c>
      <c r="V38" s="26">
        <v>76</v>
      </c>
      <c r="W38" s="5">
        <v>11343</v>
      </c>
      <c r="X38" s="6">
        <f t="shared" si="4"/>
        <v>6.700167504187605</v>
      </c>
      <c r="Y38" s="6">
        <f t="shared" si="13"/>
        <v>-12.352237377363</v>
      </c>
      <c r="Z38" s="25">
        <v>97176.549626881984</v>
      </c>
      <c r="AA38" s="26">
        <v>247</v>
      </c>
      <c r="AB38" s="5">
        <v>24856</v>
      </c>
      <c r="AC38" s="6">
        <f t="shared" si="5"/>
        <v>9.93723849372385</v>
      </c>
      <c r="AD38" s="6">
        <f t="shared" si="14"/>
        <v>-3.0325937906543383</v>
      </c>
      <c r="AE38" s="25">
        <v>364486.73312801454</v>
      </c>
      <c r="AF38" s="26">
        <v>281</v>
      </c>
      <c r="AG38" s="5">
        <v>27659</v>
      </c>
      <c r="AH38" s="6">
        <f t="shared" si="6"/>
        <v>10.15944177302144</v>
      </c>
      <c r="AI38" s="6">
        <f t="shared" si="15"/>
        <v>7.0639776615038503</v>
      </c>
      <c r="AJ38" s="25">
        <v>161226.6612211859</v>
      </c>
      <c r="AK38" s="26">
        <v>49</v>
      </c>
      <c r="AL38" s="5">
        <v>5327</v>
      </c>
      <c r="AM38" s="6">
        <f t="shared" si="7"/>
        <v>9.1984231274638635</v>
      </c>
      <c r="AN38" s="6">
        <f t="shared" si="16"/>
        <v>1.2921594393342153</v>
      </c>
      <c r="AO38" s="24" t="s">
        <v>24</v>
      </c>
      <c r="AP38" s="26">
        <v>246</v>
      </c>
      <c r="AQ38" s="5">
        <v>22714</v>
      </c>
      <c r="AR38" s="6">
        <f t="shared" si="8"/>
        <v>10.830324909747292</v>
      </c>
      <c r="AS38" s="6">
        <f t="shared" si="17"/>
        <v>-1.18526564646498</v>
      </c>
      <c r="AT38" s="25">
        <v>946214.17557745008</v>
      </c>
      <c r="AU38" s="26">
        <v>6</v>
      </c>
      <c r="AV38" s="25">
        <v>339</v>
      </c>
    </row>
    <row r="39" spans="1:48" x14ac:dyDescent="0.25">
      <c r="A39" s="13">
        <v>1966</v>
      </c>
      <c r="B39" s="26">
        <v>289</v>
      </c>
      <c r="C39" s="5">
        <v>20876</v>
      </c>
      <c r="D39" s="6">
        <f t="shared" si="0"/>
        <v>13.843648208469055</v>
      </c>
      <c r="E39" s="6">
        <f t="shared" si="9"/>
        <v>28.225078208146531</v>
      </c>
      <c r="F39" s="25">
        <v>633528.381129466</v>
      </c>
      <c r="G39" s="26">
        <v>189</v>
      </c>
      <c r="H39" s="5">
        <v>60895</v>
      </c>
      <c r="I39" s="6">
        <f t="shared" si="1"/>
        <v>3.1037030954922407</v>
      </c>
      <c r="J39" s="6">
        <f t="shared" si="10"/>
        <v>13.07515193768797</v>
      </c>
      <c r="K39" s="25">
        <v>146649.21866418616</v>
      </c>
      <c r="L39" s="26">
        <v>1190</v>
      </c>
      <c r="M39" s="5">
        <v>160583</v>
      </c>
      <c r="N39" s="6">
        <f t="shared" si="2"/>
        <v>7.4104979979200785</v>
      </c>
      <c r="O39" s="6">
        <f t="shared" si="11"/>
        <v>14.823809431733952</v>
      </c>
      <c r="P39" s="25">
        <v>368391.59674741322</v>
      </c>
      <c r="Q39" s="26">
        <v>64</v>
      </c>
      <c r="R39" s="5">
        <v>11040</v>
      </c>
      <c r="S39" s="6">
        <f t="shared" si="3"/>
        <v>5.7971014492753623</v>
      </c>
      <c r="T39" s="6">
        <f t="shared" si="12"/>
        <v>23.115942028985511</v>
      </c>
      <c r="U39" s="24" t="s">
        <v>24</v>
      </c>
      <c r="V39" s="26">
        <v>120</v>
      </c>
      <c r="W39" s="5">
        <v>16073</v>
      </c>
      <c r="X39" s="6">
        <f t="shared" si="4"/>
        <v>7.4659366639706342</v>
      </c>
      <c r="Y39" s="6">
        <f t="shared" si="13"/>
        <v>11.42910470976171</v>
      </c>
      <c r="Z39" s="25">
        <v>100288.40758517751</v>
      </c>
      <c r="AA39" s="26">
        <v>322</v>
      </c>
      <c r="AB39" s="5">
        <v>32428</v>
      </c>
      <c r="AC39" s="6">
        <f t="shared" si="5"/>
        <v>9.929690391020106</v>
      </c>
      <c r="AD39" s="6">
        <f t="shared" si="14"/>
        <v>-7.5957749313466577E-2</v>
      </c>
      <c r="AE39" s="25">
        <v>375088.59846833599</v>
      </c>
      <c r="AF39" s="26">
        <v>334</v>
      </c>
      <c r="AG39" s="5">
        <v>33308</v>
      </c>
      <c r="AH39" s="6">
        <f t="shared" si="6"/>
        <v>10.027620991953885</v>
      </c>
      <c r="AI39" s="6">
        <f t="shared" si="15"/>
        <v>-1.2975199229706409</v>
      </c>
      <c r="AJ39" s="25">
        <v>167800.02836881761</v>
      </c>
      <c r="AK39" s="26">
        <v>69</v>
      </c>
      <c r="AL39" s="5">
        <v>7086</v>
      </c>
      <c r="AM39" s="6">
        <f t="shared" si="7"/>
        <v>9.7375105842506358</v>
      </c>
      <c r="AN39" s="6">
        <f t="shared" si="16"/>
        <v>5.8606507802104817</v>
      </c>
      <c r="AO39" s="24" t="s">
        <v>24</v>
      </c>
      <c r="AP39" s="26">
        <v>299</v>
      </c>
      <c r="AQ39" s="5">
        <v>26847</v>
      </c>
      <c r="AR39" s="6">
        <f t="shared" si="8"/>
        <v>11.137184787872016</v>
      </c>
      <c r="AS39" s="6">
        <f t="shared" si="17"/>
        <v>2.8333395413516209</v>
      </c>
      <c r="AT39" s="25">
        <v>979886.29896729579</v>
      </c>
      <c r="AU39" s="26">
        <v>6</v>
      </c>
      <c r="AV39" s="25">
        <v>371</v>
      </c>
    </row>
    <row r="40" spans="1:48" x14ac:dyDescent="0.25">
      <c r="A40" s="13">
        <v>1967</v>
      </c>
      <c r="B40" s="26">
        <v>369</v>
      </c>
      <c r="C40" s="5">
        <v>62604</v>
      </c>
      <c r="D40" s="6">
        <f t="shared" si="0"/>
        <v>5.8941920644048311</v>
      </c>
      <c r="E40" s="6">
        <f t="shared" si="9"/>
        <v>-57.42313026418158</v>
      </c>
      <c r="F40" s="25">
        <v>634801.92400784104</v>
      </c>
      <c r="G40" s="26">
        <v>205</v>
      </c>
      <c r="H40" s="5">
        <v>61938</v>
      </c>
      <c r="I40" s="6">
        <f t="shared" si="1"/>
        <v>3.3097613742775032</v>
      </c>
      <c r="J40" s="6">
        <f t="shared" si="10"/>
        <v>6.6391105220256925</v>
      </c>
      <c r="K40" s="25">
        <v>147456.94053954034</v>
      </c>
      <c r="L40" s="26">
        <v>1454</v>
      </c>
      <c r="M40" s="5">
        <v>178390</v>
      </c>
      <c r="N40" s="6">
        <f t="shared" si="2"/>
        <v>8.1506810919894619</v>
      </c>
      <c r="O40" s="6">
        <f t="shared" si="11"/>
        <v>9.9883043525162858</v>
      </c>
      <c r="P40" s="25">
        <v>376242.22107900138</v>
      </c>
      <c r="Q40" s="26">
        <v>74</v>
      </c>
      <c r="R40" s="5">
        <v>11871</v>
      </c>
      <c r="S40" s="6">
        <f t="shared" si="3"/>
        <v>6.233678712829585</v>
      </c>
      <c r="T40" s="6">
        <f t="shared" si="12"/>
        <v>7.5309577963103402</v>
      </c>
      <c r="U40" s="24" t="s">
        <v>24</v>
      </c>
      <c r="V40" s="26">
        <v>134</v>
      </c>
      <c r="W40" s="5">
        <v>16389</v>
      </c>
      <c r="X40" s="6">
        <f t="shared" si="4"/>
        <v>8.176215754469462</v>
      </c>
      <c r="Y40" s="6">
        <f t="shared" si="13"/>
        <v>9.5135965179897166</v>
      </c>
      <c r="Z40" s="25">
        <v>104653.3257929745</v>
      </c>
      <c r="AA40" s="26">
        <v>379</v>
      </c>
      <c r="AB40" s="5">
        <v>35887</v>
      </c>
      <c r="AC40" s="6">
        <f t="shared" si="5"/>
        <v>10.560927355309722</v>
      </c>
      <c r="AD40" s="6">
        <f t="shared" si="14"/>
        <v>6.3570659248396542</v>
      </c>
      <c r="AE40" s="25">
        <v>390318.78218739521</v>
      </c>
      <c r="AF40" s="26">
        <v>377</v>
      </c>
      <c r="AG40" s="5">
        <v>36836</v>
      </c>
      <c r="AH40" s="6">
        <f t="shared" si="6"/>
        <v>10.234553154522748</v>
      </c>
      <c r="AI40" s="6">
        <f t="shared" si="15"/>
        <v>2.0636216978573958</v>
      </c>
      <c r="AJ40" s="25">
        <v>176567.94955758285</v>
      </c>
      <c r="AK40" s="26">
        <v>83</v>
      </c>
      <c r="AL40" s="5">
        <v>7982</v>
      </c>
      <c r="AM40" s="6">
        <f t="shared" si="7"/>
        <v>10.398396391881734</v>
      </c>
      <c r="AN40" s="6">
        <f t="shared" si="16"/>
        <v>6.7870099027158872</v>
      </c>
      <c r="AO40" s="24" t="s">
        <v>24</v>
      </c>
      <c r="AP40" s="26">
        <v>345</v>
      </c>
      <c r="AQ40" s="5">
        <v>30344</v>
      </c>
      <c r="AR40" s="6">
        <f t="shared" si="8"/>
        <v>11.36962826258898</v>
      </c>
      <c r="AS40" s="6">
        <f t="shared" si="17"/>
        <v>2.0870936340221879</v>
      </c>
      <c r="AT40" s="25">
        <v>1024751.3834856059</v>
      </c>
      <c r="AU40" s="26">
        <v>6</v>
      </c>
      <c r="AV40" s="25">
        <v>409</v>
      </c>
    </row>
    <row r="41" spans="1:48" x14ac:dyDescent="0.25">
      <c r="A41" s="13">
        <v>1968</v>
      </c>
      <c r="B41" s="26">
        <v>480</v>
      </c>
      <c r="C41" s="5">
        <v>88113</v>
      </c>
      <c r="D41" s="6">
        <f t="shared" si="0"/>
        <v>5.4475503047223448</v>
      </c>
      <c r="E41" s="6">
        <f t="shared" si="9"/>
        <v>-7.5776587325643279</v>
      </c>
      <c r="F41" s="25">
        <v>625414.47342152183</v>
      </c>
      <c r="G41" s="26">
        <v>224</v>
      </c>
      <c r="H41" s="5">
        <v>63625</v>
      </c>
      <c r="I41" s="6">
        <f t="shared" si="1"/>
        <v>3.5206286836935168</v>
      </c>
      <c r="J41" s="6">
        <f t="shared" si="10"/>
        <v>6.3710728832239276</v>
      </c>
      <c r="K41" s="25">
        <v>145784.08422476918</v>
      </c>
      <c r="L41" s="26">
        <v>1608</v>
      </c>
      <c r="M41" s="5">
        <v>188822</v>
      </c>
      <c r="N41" s="6">
        <f t="shared" si="2"/>
        <v>8.5159568270646417</v>
      </c>
      <c r="O41" s="6">
        <f t="shared" si="11"/>
        <v>4.4815363397566248</v>
      </c>
      <c r="P41" s="25">
        <v>377818.72403629584</v>
      </c>
      <c r="Q41" s="26">
        <v>82</v>
      </c>
      <c r="R41" s="5">
        <v>14968</v>
      </c>
      <c r="S41" s="6">
        <f t="shared" si="3"/>
        <v>5.4783538214858369</v>
      </c>
      <c r="T41" s="6">
        <f t="shared" si="12"/>
        <v>-12.116840250191395</v>
      </c>
      <c r="U41" s="24" t="s">
        <v>24</v>
      </c>
      <c r="V41" s="26">
        <v>142</v>
      </c>
      <c r="W41" s="5">
        <v>15544</v>
      </c>
      <c r="X41" s="6">
        <f t="shared" si="4"/>
        <v>9.135357694287185</v>
      </c>
      <c r="Y41" s="6">
        <f t="shared" si="13"/>
        <v>11.730878546024373</v>
      </c>
      <c r="Z41" s="25">
        <v>107395.94092160421</v>
      </c>
      <c r="AA41" s="26">
        <v>446</v>
      </c>
      <c r="AB41" s="5">
        <v>43197</v>
      </c>
      <c r="AC41" s="6">
        <f t="shared" si="5"/>
        <v>10.324791073454175</v>
      </c>
      <c r="AD41" s="6">
        <f t="shared" si="14"/>
        <v>-2.2359426772955189</v>
      </c>
      <c r="AE41" s="25">
        <v>399439.84216188249</v>
      </c>
      <c r="AF41" s="26">
        <v>416</v>
      </c>
      <c r="AG41" s="5">
        <v>41463</v>
      </c>
      <c r="AH41" s="6">
        <f t="shared" si="6"/>
        <v>10.033041506885658</v>
      </c>
      <c r="AI41" s="6">
        <f t="shared" si="15"/>
        <v>-1.9689344966471807</v>
      </c>
      <c r="AJ41" s="25">
        <v>182687.34154722124</v>
      </c>
      <c r="AK41" s="26">
        <v>95</v>
      </c>
      <c r="AL41" s="5">
        <v>9601</v>
      </c>
      <c r="AM41" s="6">
        <f t="shared" si="7"/>
        <v>9.8948026247265908</v>
      </c>
      <c r="AN41" s="6">
        <f t="shared" si="16"/>
        <v>-4.8429945173883784</v>
      </c>
      <c r="AO41" s="24" t="s">
        <v>24</v>
      </c>
      <c r="AP41" s="26">
        <v>390</v>
      </c>
      <c r="AQ41" s="5">
        <v>34637</v>
      </c>
      <c r="AR41" s="6">
        <f t="shared" si="8"/>
        <v>11.259635649738717</v>
      </c>
      <c r="AS41" s="6">
        <f t="shared" si="17"/>
        <v>-0.96742488241402391</v>
      </c>
      <c r="AT41" s="25">
        <v>1052573.3060137802</v>
      </c>
      <c r="AU41" s="26">
        <v>6</v>
      </c>
      <c r="AV41" s="25">
        <v>477</v>
      </c>
    </row>
    <row r="42" spans="1:48" x14ac:dyDescent="0.25">
      <c r="A42" s="13">
        <v>1969</v>
      </c>
      <c r="B42" s="26">
        <v>545</v>
      </c>
      <c r="C42" s="5">
        <v>105965</v>
      </c>
      <c r="D42" s="6">
        <f t="shared" si="0"/>
        <v>5.1432076629075638</v>
      </c>
      <c r="E42" s="6">
        <f t="shared" si="9"/>
        <v>-5.5867798329637086</v>
      </c>
      <c r="F42" s="25">
        <v>613159.78895157948</v>
      </c>
      <c r="G42" s="26">
        <v>235</v>
      </c>
      <c r="H42" s="5">
        <v>64500</v>
      </c>
      <c r="I42" s="6">
        <f t="shared" si="1"/>
        <v>3.6434108527131785</v>
      </c>
      <c r="J42" s="6">
        <f t="shared" si="10"/>
        <v>3.4875069213732055</v>
      </c>
      <c r="K42" s="25">
        <v>143427.69580210518</v>
      </c>
      <c r="L42" s="26">
        <v>1725</v>
      </c>
      <c r="M42" s="5">
        <v>200790</v>
      </c>
      <c r="N42" s="6">
        <f t="shared" si="2"/>
        <v>8.5910652920962214</v>
      </c>
      <c r="O42" s="6">
        <f t="shared" si="11"/>
        <v>0.88197329503687394</v>
      </c>
      <c r="P42" s="25">
        <v>377551.32268994726</v>
      </c>
      <c r="Q42" s="26">
        <v>85</v>
      </c>
      <c r="R42" s="5">
        <v>15220</v>
      </c>
      <c r="S42" s="6">
        <f t="shared" si="3"/>
        <v>5.5847568988173455</v>
      </c>
      <c r="T42" s="6">
        <f t="shared" si="12"/>
        <v>1.9422454408512437</v>
      </c>
      <c r="U42" s="24" t="s">
        <v>24</v>
      </c>
      <c r="V42" s="26">
        <v>150</v>
      </c>
      <c r="W42" s="5">
        <v>17306</v>
      </c>
      <c r="X42" s="6">
        <f t="shared" si="4"/>
        <v>8.6675141569397898</v>
      </c>
      <c r="Y42" s="6">
        <f t="shared" si="13"/>
        <v>-5.1212393975548673</v>
      </c>
      <c r="Z42" s="25">
        <v>109693.93081068688</v>
      </c>
      <c r="AA42" s="26">
        <v>486</v>
      </c>
      <c r="AB42" s="5">
        <v>47218</v>
      </c>
      <c r="AC42" s="6">
        <f t="shared" si="5"/>
        <v>10.292684993011139</v>
      </c>
      <c r="AD42" s="6">
        <f t="shared" si="14"/>
        <v>-0.31096106656901912</v>
      </c>
      <c r="AE42" s="25">
        <v>406864.05157860561</v>
      </c>
      <c r="AF42" s="26">
        <v>466</v>
      </c>
      <c r="AG42" s="5">
        <v>43655</v>
      </c>
      <c r="AH42" s="6">
        <f t="shared" si="6"/>
        <v>10.674607719619745</v>
      </c>
      <c r="AI42" s="6">
        <f t="shared" si="15"/>
        <v>6.3945336246618893</v>
      </c>
      <c r="AJ42" s="25">
        <v>188105.19614128405</v>
      </c>
      <c r="AK42" s="26">
        <v>100</v>
      </c>
      <c r="AL42" s="5">
        <v>10084</v>
      </c>
      <c r="AM42" s="6">
        <f t="shared" si="7"/>
        <v>9.9166997223324085</v>
      </c>
      <c r="AN42" s="6">
        <f t="shared" si="16"/>
        <v>0.22129898327732186</v>
      </c>
      <c r="AO42" s="24" t="s">
        <v>24</v>
      </c>
      <c r="AP42" s="26">
        <v>430</v>
      </c>
      <c r="AQ42" s="5">
        <v>36759</v>
      </c>
      <c r="AR42" s="6">
        <f t="shared" si="8"/>
        <v>11.697815500965751</v>
      </c>
      <c r="AS42" s="6">
        <f t="shared" si="17"/>
        <v>3.8915988479360939</v>
      </c>
      <c r="AT42" s="25">
        <v>1074770.1600577086</v>
      </c>
      <c r="AU42" s="26">
        <v>6</v>
      </c>
      <c r="AV42" s="25">
        <v>470</v>
      </c>
    </row>
    <row r="43" spans="1:48" x14ac:dyDescent="0.25">
      <c r="A43" s="13">
        <v>1970</v>
      </c>
      <c r="B43" s="26">
        <v>875</v>
      </c>
      <c r="C43" s="5">
        <v>162326</v>
      </c>
      <c r="D43" s="6">
        <f t="shared" si="0"/>
        <v>5.3903872454197108</v>
      </c>
      <c r="E43" s="6">
        <f t="shared" si="9"/>
        <v>4.8059421029173679</v>
      </c>
      <c r="F43" s="25">
        <v>598712.75431760948</v>
      </c>
      <c r="G43" s="26">
        <v>247</v>
      </c>
      <c r="H43" s="5">
        <v>65671</v>
      </c>
      <c r="I43" s="6">
        <f t="shared" si="1"/>
        <v>3.7611731205554961</v>
      </c>
      <c r="J43" s="6">
        <f t="shared" si="10"/>
        <v>3.2321984152465886</v>
      </c>
      <c r="K43" s="25">
        <v>140539.07074073635</v>
      </c>
      <c r="L43" s="26">
        <v>1793</v>
      </c>
      <c r="M43" s="5">
        <v>207503</v>
      </c>
      <c r="N43" s="6">
        <f t="shared" si="2"/>
        <v>8.6408389276299626</v>
      </c>
      <c r="O43" s="6">
        <f t="shared" si="11"/>
        <v>0.57936511761274812</v>
      </c>
      <c r="P43" s="25">
        <v>375757.86168719991</v>
      </c>
      <c r="Q43" s="26">
        <v>89</v>
      </c>
      <c r="R43" s="5">
        <v>15618</v>
      </c>
      <c r="S43" s="6">
        <f t="shared" si="3"/>
        <v>5.6985529517223723</v>
      </c>
      <c r="T43" s="6">
        <f t="shared" si="12"/>
        <v>2.0376187355464799</v>
      </c>
      <c r="U43" s="24" t="s">
        <v>24</v>
      </c>
      <c r="V43" s="26">
        <v>156</v>
      </c>
      <c r="W43" s="5">
        <v>22914</v>
      </c>
      <c r="X43" s="6">
        <f t="shared" si="4"/>
        <v>6.8080649384655665</v>
      </c>
      <c r="Y43" s="6">
        <f t="shared" si="13"/>
        <v>-21.45308544994327</v>
      </c>
      <c r="Z43" s="25">
        <v>111611.80401457271</v>
      </c>
      <c r="AA43" s="26">
        <v>607</v>
      </c>
      <c r="AB43" s="5">
        <v>61399</v>
      </c>
      <c r="AC43" s="6">
        <f t="shared" si="5"/>
        <v>9.8861544976302547</v>
      </c>
      <c r="AD43" s="6">
        <f t="shared" si="14"/>
        <v>-3.9497030722005388</v>
      </c>
      <c r="AE43" s="25">
        <v>412835.89096609247</v>
      </c>
      <c r="AF43" s="26">
        <v>514</v>
      </c>
      <c r="AG43" s="5">
        <v>51730</v>
      </c>
      <c r="AH43" s="6">
        <f t="shared" si="6"/>
        <v>9.9362072298472839</v>
      </c>
      <c r="AI43" s="6">
        <f t="shared" si="15"/>
        <v>-6.9173548027933034</v>
      </c>
      <c r="AJ43" s="25">
        <v>192908.98458798486</v>
      </c>
      <c r="AK43" s="26">
        <v>104</v>
      </c>
      <c r="AL43" s="5">
        <v>10900</v>
      </c>
      <c r="AM43" s="6">
        <f t="shared" si="7"/>
        <v>9.5412844036697244</v>
      </c>
      <c r="AN43" s="6">
        <f t="shared" si="16"/>
        <v>-3.785688073394506</v>
      </c>
      <c r="AO43" s="24" t="s">
        <v>24</v>
      </c>
      <c r="AP43" s="26">
        <v>373</v>
      </c>
      <c r="AQ43" s="5">
        <v>30335</v>
      </c>
      <c r="AR43" s="6">
        <f t="shared" si="8"/>
        <v>12.296027690786222</v>
      </c>
      <c r="AS43" s="6">
        <f t="shared" si="17"/>
        <v>5.1138795082815536</v>
      </c>
      <c r="AT43" s="25">
        <v>1091914.7624384074</v>
      </c>
      <c r="AU43" s="26">
        <v>6</v>
      </c>
      <c r="AV43" s="25">
        <v>554</v>
      </c>
    </row>
    <row r="44" spans="1:48" x14ac:dyDescent="0.25">
      <c r="A44" s="13">
        <v>1971</v>
      </c>
      <c r="B44" s="26">
        <v>1059</v>
      </c>
      <c r="C44" s="5">
        <v>252680</v>
      </c>
      <c r="D44" s="6">
        <f t="shared" si="0"/>
        <v>4.1910717112553426</v>
      </c>
      <c r="E44" s="6">
        <f t="shared" si="9"/>
        <v>-22.249153531287455</v>
      </c>
      <c r="F44" s="25">
        <v>609258.71246947628</v>
      </c>
      <c r="G44" s="26">
        <v>271</v>
      </c>
      <c r="H44" s="5">
        <v>70667</v>
      </c>
      <c r="I44" s="6">
        <f t="shared" si="1"/>
        <v>3.8348875712850408</v>
      </c>
      <c r="J44" s="6">
        <f t="shared" si="10"/>
        <v>1.9598792282833708</v>
      </c>
      <c r="K44" s="25">
        <v>141114.2437793565</v>
      </c>
      <c r="L44" s="26">
        <v>1997</v>
      </c>
      <c r="M44" s="5">
        <v>233256</v>
      </c>
      <c r="N44" s="6">
        <f t="shared" si="2"/>
        <v>8.5614089241005598</v>
      </c>
      <c r="O44" s="6">
        <f t="shared" si="11"/>
        <v>-0.9192394881406406</v>
      </c>
      <c r="P44" s="25">
        <v>381398.57830570306</v>
      </c>
      <c r="Q44" s="26">
        <v>92</v>
      </c>
      <c r="R44" s="5">
        <v>16295</v>
      </c>
      <c r="S44" s="6">
        <f t="shared" si="3"/>
        <v>5.6459036514268179</v>
      </c>
      <c r="T44" s="6">
        <f t="shared" si="12"/>
        <v>-0.92390648541120002</v>
      </c>
      <c r="U44" s="24" t="s">
        <v>24</v>
      </c>
      <c r="V44" s="26">
        <v>182</v>
      </c>
      <c r="W44" s="5">
        <v>32023</v>
      </c>
      <c r="X44" s="6">
        <f t="shared" si="4"/>
        <v>5.6834150454360932</v>
      </c>
      <c r="Y44" s="6">
        <f t="shared" si="13"/>
        <v>-16.519376697998304</v>
      </c>
      <c r="Z44" s="25">
        <v>115065.07715776982</v>
      </c>
      <c r="AA44" s="26">
        <v>690</v>
      </c>
      <c r="AB44" s="5">
        <v>73102</v>
      </c>
      <c r="AC44" s="6">
        <f t="shared" si="5"/>
        <v>9.4388662416896931</v>
      </c>
      <c r="AD44" s="6">
        <f t="shared" si="14"/>
        <v>-4.5243907127668104</v>
      </c>
      <c r="AE44" s="25">
        <v>434625.8748211909</v>
      </c>
      <c r="AF44" s="26">
        <v>579</v>
      </c>
      <c r="AG44" s="5">
        <v>61589</v>
      </c>
      <c r="AH44" s="6">
        <f t="shared" si="6"/>
        <v>9.40102940460147</v>
      </c>
      <c r="AI44" s="6">
        <f t="shared" si="15"/>
        <v>-5.3861379182813138</v>
      </c>
      <c r="AJ44" s="25">
        <v>198004.51994161055</v>
      </c>
      <c r="AK44" s="26">
        <v>124</v>
      </c>
      <c r="AL44" s="5">
        <v>14732</v>
      </c>
      <c r="AM44" s="6">
        <f t="shared" si="7"/>
        <v>8.4170513168612544</v>
      </c>
      <c r="AN44" s="6">
        <f t="shared" si="16"/>
        <v>-11.782827544434927</v>
      </c>
      <c r="AO44" s="24" t="s">
        <v>24</v>
      </c>
      <c r="AP44" s="26">
        <v>406</v>
      </c>
      <c r="AQ44" s="5">
        <v>35171</v>
      </c>
      <c r="AR44" s="6">
        <f t="shared" si="8"/>
        <v>11.543601262403685</v>
      </c>
      <c r="AS44" s="6">
        <f t="shared" si="17"/>
        <v>-6.1192642640708419</v>
      </c>
      <c r="AT44" s="25">
        <v>1139700.4266248774</v>
      </c>
      <c r="AU44" s="26">
        <v>6</v>
      </c>
      <c r="AV44" s="25">
        <v>569</v>
      </c>
    </row>
    <row r="45" spans="1:48" x14ac:dyDescent="0.25">
      <c r="A45" s="13">
        <v>1972</v>
      </c>
      <c r="B45" s="26">
        <v>1182</v>
      </c>
      <c r="C45" s="5">
        <v>249578</v>
      </c>
      <c r="D45" s="6">
        <f t="shared" si="0"/>
        <v>4.7359943584771091</v>
      </c>
      <c r="E45" s="6">
        <f t="shared" si="9"/>
        <v>13.001988149196976</v>
      </c>
      <c r="F45" s="25">
        <v>623002.96278888441</v>
      </c>
      <c r="G45" s="26">
        <v>304</v>
      </c>
      <c r="H45" s="5">
        <v>75389</v>
      </c>
      <c r="I45" s="6">
        <f t="shared" si="1"/>
        <v>4.0324185225961351</v>
      </c>
      <c r="J45" s="6">
        <f t="shared" si="10"/>
        <v>5.1508928916240242</v>
      </c>
      <c r="K45" s="25">
        <v>142382.60689325305</v>
      </c>
      <c r="L45" s="26">
        <v>2304</v>
      </c>
      <c r="M45" s="5">
        <v>263884</v>
      </c>
      <c r="N45" s="6">
        <f t="shared" si="2"/>
        <v>8.7311091237058704</v>
      </c>
      <c r="O45" s="6">
        <f t="shared" si="11"/>
        <v>1.9821527170323661</v>
      </c>
      <c r="P45" s="25">
        <v>389018.45550315606</v>
      </c>
      <c r="Q45" s="26">
        <v>101</v>
      </c>
      <c r="R45" s="5">
        <v>16648</v>
      </c>
      <c r="S45" s="6">
        <f t="shared" si="3"/>
        <v>6.0667948101874094</v>
      </c>
      <c r="T45" s="6">
        <f t="shared" si="12"/>
        <v>7.4548059043519981</v>
      </c>
      <c r="U45" s="24" t="s">
        <v>24</v>
      </c>
      <c r="V45" s="26">
        <v>231</v>
      </c>
      <c r="W45" s="5">
        <v>52799</v>
      </c>
      <c r="X45" s="6">
        <f t="shared" si="4"/>
        <v>4.3750828614178303</v>
      </c>
      <c r="Y45" s="6">
        <f t="shared" si="13"/>
        <v>-23.020176664185072</v>
      </c>
      <c r="Z45" s="25">
        <v>119201.71558853993</v>
      </c>
      <c r="AA45" s="26">
        <v>860</v>
      </c>
      <c r="AB45" s="5">
        <v>89719</v>
      </c>
      <c r="AC45" s="6">
        <f t="shared" si="5"/>
        <v>9.5854835653540498</v>
      </c>
      <c r="AD45" s="6">
        <f t="shared" si="14"/>
        <v>1.5533361731176523</v>
      </c>
      <c r="AE45" s="25">
        <v>459792.50316093693</v>
      </c>
      <c r="AF45" s="26">
        <v>694</v>
      </c>
      <c r="AG45" s="5">
        <v>74184</v>
      </c>
      <c r="AH45" s="6">
        <f t="shared" si="6"/>
        <v>9.3551170063625584</v>
      </c>
      <c r="AI45" s="6">
        <f t="shared" si="15"/>
        <v>-0.48837628586119608</v>
      </c>
      <c r="AJ45" s="25">
        <v>204223.18918205111</v>
      </c>
      <c r="AK45" s="26">
        <v>155</v>
      </c>
      <c r="AL45" s="5">
        <v>18278</v>
      </c>
      <c r="AM45" s="6">
        <f t="shared" si="7"/>
        <v>8.4801400590874287</v>
      </c>
      <c r="AN45" s="6">
        <f t="shared" si="16"/>
        <v>0.7495349600612905</v>
      </c>
      <c r="AO45" s="24" t="s">
        <v>24</v>
      </c>
      <c r="AP45" s="26">
        <v>494</v>
      </c>
      <c r="AQ45" s="5">
        <v>42603</v>
      </c>
      <c r="AR45" s="6">
        <f t="shared" si="8"/>
        <v>11.595427552050326</v>
      </c>
      <c r="AS45" s="6">
        <f t="shared" si="17"/>
        <v>0.44896119043399313</v>
      </c>
      <c r="AT45" s="25">
        <v>1194811.197862742</v>
      </c>
      <c r="AU45" s="26">
        <v>6</v>
      </c>
      <c r="AV45" s="25">
        <v>588</v>
      </c>
    </row>
    <row r="46" spans="1:48" x14ac:dyDescent="0.25">
      <c r="A46" s="13">
        <v>1973</v>
      </c>
      <c r="B46" s="26">
        <v>1257</v>
      </c>
      <c r="C46" s="5">
        <v>259409</v>
      </c>
      <c r="D46" s="6">
        <f t="shared" si="0"/>
        <v>4.845629874059882</v>
      </c>
      <c r="E46" s="6">
        <f t="shared" si="9"/>
        <v>2.3149418534786195</v>
      </c>
      <c r="F46" s="25">
        <v>623924.8260347764</v>
      </c>
      <c r="G46" s="23">
        <v>322</v>
      </c>
      <c r="H46" s="5">
        <v>81590</v>
      </c>
      <c r="I46" s="6">
        <f t="shared" si="1"/>
        <v>3.9465620786861138</v>
      </c>
      <c r="J46" s="6">
        <f t="shared" si="10"/>
        <v>-2.1291550822146705</v>
      </c>
      <c r="K46" s="25">
        <v>140703.80100242633</v>
      </c>
      <c r="L46" s="26">
        <v>2418</v>
      </c>
      <c r="M46" s="5">
        <v>280143</v>
      </c>
      <c r="N46" s="6">
        <f t="shared" si="2"/>
        <v>8.6313061543568814</v>
      </c>
      <c r="O46" s="6">
        <f t="shared" si="11"/>
        <v>-1.1430732102295409</v>
      </c>
      <c r="P46" s="25">
        <v>388593.17588040303</v>
      </c>
      <c r="Q46" s="26">
        <v>103</v>
      </c>
      <c r="R46" s="5">
        <v>16674</v>
      </c>
      <c r="S46" s="6">
        <f t="shared" si="3"/>
        <v>6.1772819959217946</v>
      </c>
      <c r="T46" s="6">
        <f t="shared" si="12"/>
        <v>1.821178879312916</v>
      </c>
      <c r="U46" s="24" t="s">
        <v>24</v>
      </c>
      <c r="V46" s="26">
        <v>239</v>
      </c>
      <c r="W46" s="5">
        <v>54029</v>
      </c>
      <c r="X46" s="6">
        <f t="shared" si="4"/>
        <v>4.4235503155712674</v>
      </c>
      <c r="Y46" s="6">
        <f t="shared" si="13"/>
        <v>1.1078065419252494</v>
      </c>
      <c r="Z46" s="25">
        <v>120942.22696779799</v>
      </c>
      <c r="AA46" s="26">
        <v>913</v>
      </c>
      <c r="AB46" s="5">
        <v>95734</v>
      </c>
      <c r="AC46" s="6">
        <f t="shared" si="5"/>
        <v>9.5368416654480122</v>
      </c>
      <c r="AD46" s="6">
        <f t="shared" si="14"/>
        <v>-0.50745379275230107</v>
      </c>
      <c r="AE46" s="25">
        <v>476340.8482114264</v>
      </c>
      <c r="AF46" s="26">
        <v>741</v>
      </c>
      <c r="AG46" s="5">
        <v>83265</v>
      </c>
      <c r="AH46" s="6">
        <f t="shared" si="6"/>
        <v>8.8992974238875888</v>
      </c>
      <c r="AI46" s="6">
        <f t="shared" si="15"/>
        <v>-4.8724092084039103</v>
      </c>
      <c r="AJ46" s="25">
        <v>206292.9484234002</v>
      </c>
      <c r="AK46" s="26">
        <v>161</v>
      </c>
      <c r="AL46" s="5">
        <v>20510</v>
      </c>
      <c r="AM46" s="6">
        <f t="shared" si="7"/>
        <v>7.8498293515358357</v>
      </c>
      <c r="AN46" s="6">
        <f t="shared" si="16"/>
        <v>-7.4327865242761391</v>
      </c>
      <c r="AO46" s="24" t="s">
        <v>24</v>
      </c>
      <c r="AP46" s="26">
        <v>538</v>
      </c>
      <c r="AQ46" s="5">
        <v>47965</v>
      </c>
      <c r="AR46" s="6">
        <f t="shared" si="8"/>
        <v>11.216512040029189</v>
      </c>
      <c r="AS46" s="6">
        <f t="shared" si="17"/>
        <v>-3.2678011252300654</v>
      </c>
      <c r="AT46" s="25">
        <v>1226045.8646678904</v>
      </c>
      <c r="AU46" s="26">
        <v>0</v>
      </c>
      <c r="AV46" s="25">
        <v>0</v>
      </c>
    </row>
    <row r="47" spans="1:48" x14ac:dyDescent="0.25">
      <c r="A47" s="13">
        <v>1974</v>
      </c>
      <c r="B47" s="26">
        <v>1279</v>
      </c>
      <c r="C47" s="5">
        <v>269495</v>
      </c>
      <c r="D47" s="6">
        <f t="shared" si="0"/>
        <v>4.745913653314533</v>
      </c>
      <c r="E47" s="6">
        <f t="shared" si="9"/>
        <v>-2.0578587993102819</v>
      </c>
      <c r="F47" s="25">
        <v>601262.31719048123</v>
      </c>
      <c r="G47" s="23">
        <v>343</v>
      </c>
      <c r="H47" s="5">
        <v>83419</v>
      </c>
      <c r="I47" s="6">
        <f t="shared" si="1"/>
        <v>4.1117730972560214</v>
      </c>
      <c r="J47" s="6">
        <f t="shared" si="10"/>
        <v>4.1862009332666963</v>
      </c>
      <c r="K47" s="25">
        <v>133798.15550865108</v>
      </c>
      <c r="L47" s="26">
        <v>2544</v>
      </c>
      <c r="M47" s="5">
        <v>272448</v>
      </c>
      <c r="N47" s="6">
        <f t="shared" si="2"/>
        <v>9.3375616631430596</v>
      </c>
      <c r="O47" s="6">
        <f t="shared" si="11"/>
        <v>8.1824870553302862</v>
      </c>
      <c r="P47" s="25">
        <v>373559.70985655155</v>
      </c>
      <c r="Q47" s="26">
        <v>105</v>
      </c>
      <c r="R47" s="5">
        <v>16513</v>
      </c>
      <c r="S47" s="6">
        <f t="shared" si="3"/>
        <v>6.3586265366680799</v>
      </c>
      <c r="T47" s="6">
        <f t="shared" si="12"/>
        <v>2.9356688081587965</v>
      </c>
      <c r="U47" s="24" t="s">
        <v>24</v>
      </c>
      <c r="V47" s="26">
        <v>265</v>
      </c>
      <c r="W47" s="5">
        <v>50380</v>
      </c>
      <c r="X47" s="6">
        <f t="shared" si="4"/>
        <v>5.2600238189757835</v>
      </c>
      <c r="Y47" s="6">
        <f t="shared" si="13"/>
        <v>18.909551010645441</v>
      </c>
      <c r="Z47" s="25">
        <v>118075.87708341691</v>
      </c>
      <c r="AA47" s="26">
        <v>971</v>
      </c>
      <c r="AB47" s="5">
        <v>98041</v>
      </c>
      <c r="AC47" s="6">
        <f t="shared" si="5"/>
        <v>9.904019746840607</v>
      </c>
      <c r="AD47" s="6">
        <f t="shared" si="14"/>
        <v>3.8501014725124509</v>
      </c>
      <c r="AE47" s="25">
        <v>474912.62227041397</v>
      </c>
      <c r="AF47" s="26">
        <v>815</v>
      </c>
      <c r="AG47" s="5">
        <v>86823</v>
      </c>
      <c r="AH47" s="6">
        <f t="shared" si="6"/>
        <v>9.3869136058417695</v>
      </c>
      <c r="AI47" s="6">
        <f t="shared" si="15"/>
        <v>5.479266044590398</v>
      </c>
      <c r="AJ47" s="25">
        <v>200522.00449707505</v>
      </c>
      <c r="AK47" s="26">
        <v>166</v>
      </c>
      <c r="AL47" s="5">
        <v>20212</v>
      </c>
      <c r="AM47" s="6">
        <f t="shared" si="7"/>
        <v>8.2129428062537109</v>
      </c>
      <c r="AN47" s="6">
        <f t="shared" si="16"/>
        <v>4.6257496622755401</v>
      </c>
      <c r="AO47" s="24" t="s">
        <v>24</v>
      </c>
      <c r="AP47" s="26">
        <v>580</v>
      </c>
      <c r="AQ47" s="5">
        <v>49727</v>
      </c>
      <c r="AR47" s="6">
        <f t="shared" si="8"/>
        <v>11.663683713073381</v>
      </c>
      <c r="AS47" s="6">
        <f t="shared" si="17"/>
        <v>3.9867266352350677</v>
      </c>
      <c r="AT47" s="25">
        <v>1210274.7798052514</v>
      </c>
      <c r="AU47" s="26">
        <v>1</v>
      </c>
      <c r="AV47" s="25">
        <v>35</v>
      </c>
    </row>
    <row r="48" spans="1:48" x14ac:dyDescent="0.25">
      <c r="A48" s="13">
        <v>1975</v>
      </c>
      <c r="B48" s="26">
        <v>1281</v>
      </c>
      <c r="C48" s="5">
        <v>279542</v>
      </c>
      <c r="D48" s="6">
        <f t="shared" si="0"/>
        <v>4.5824956536048251</v>
      </c>
      <c r="E48" s="6">
        <f t="shared" si="9"/>
        <v>-3.4433411909122524</v>
      </c>
      <c r="F48" s="25">
        <v>547489.74260588619</v>
      </c>
      <c r="G48" s="23">
        <v>340</v>
      </c>
      <c r="H48" s="5">
        <v>82645</v>
      </c>
      <c r="I48" s="6">
        <f t="shared" si="1"/>
        <v>4.1139814870833078</v>
      </c>
      <c r="J48" s="6">
        <f t="shared" si="10"/>
        <v>5.3708941983209156E-2</v>
      </c>
      <c r="K48" s="25">
        <v>120221.99236376677</v>
      </c>
      <c r="L48" s="26">
        <v>2582</v>
      </c>
      <c r="M48" s="5">
        <v>260490</v>
      </c>
      <c r="N48" s="6">
        <f t="shared" si="2"/>
        <v>9.9120887558063657</v>
      </c>
      <c r="O48" s="6">
        <f t="shared" si="11"/>
        <v>6.1528599584092927</v>
      </c>
      <c r="P48" s="25">
        <v>339301.36754217453</v>
      </c>
      <c r="Q48" s="26">
        <v>104</v>
      </c>
      <c r="R48" s="5">
        <v>16232</v>
      </c>
      <c r="S48" s="6">
        <f t="shared" si="3"/>
        <v>6.4070970921636272</v>
      </c>
      <c r="T48" s="6">
        <f t="shared" si="12"/>
        <v>0.76228026942664129</v>
      </c>
      <c r="U48" s="24" t="s">
        <v>24</v>
      </c>
      <c r="V48" s="26">
        <v>269</v>
      </c>
      <c r="W48" s="5">
        <v>42679</v>
      </c>
      <c r="X48" s="6">
        <f t="shared" si="4"/>
        <v>6.3028655779188822</v>
      </c>
      <c r="Y48" s="6">
        <f t="shared" si="13"/>
        <v>19.825799175680498</v>
      </c>
      <c r="Z48" s="25">
        <v>108924.96762256579</v>
      </c>
      <c r="AA48" s="26">
        <v>998</v>
      </c>
      <c r="AB48" s="5">
        <v>98494</v>
      </c>
      <c r="AC48" s="6">
        <f t="shared" si="5"/>
        <v>10.132596909456414</v>
      </c>
      <c r="AD48" s="6">
        <f t="shared" si="14"/>
        <v>2.3079231307946753</v>
      </c>
      <c r="AE48" s="25">
        <v>447347.46980153298</v>
      </c>
      <c r="AF48" s="26">
        <v>844</v>
      </c>
      <c r="AG48" s="5">
        <v>88995</v>
      </c>
      <c r="AH48" s="6">
        <f t="shared" si="6"/>
        <v>9.4836788583628291</v>
      </c>
      <c r="AI48" s="6">
        <f t="shared" si="15"/>
        <v>1.0308527017958231</v>
      </c>
      <c r="AJ48" s="25">
        <v>184168.5027935736</v>
      </c>
      <c r="AK48" s="26">
        <v>166</v>
      </c>
      <c r="AL48" s="5">
        <v>19291</v>
      </c>
      <c r="AM48" s="6">
        <f t="shared" si="7"/>
        <v>8.6050489865740509</v>
      </c>
      <c r="AN48" s="6">
        <f t="shared" si="16"/>
        <v>4.7742470582136827</v>
      </c>
      <c r="AO48" s="24" t="s">
        <v>24</v>
      </c>
      <c r="AP48" s="26">
        <v>595</v>
      </c>
      <c r="AQ48" s="5">
        <v>52380</v>
      </c>
      <c r="AR48" s="6">
        <f t="shared" si="8"/>
        <v>11.359297441771668</v>
      </c>
      <c r="AS48" s="6">
        <f t="shared" si="17"/>
        <v>-2.6096924332793563</v>
      </c>
      <c r="AT48" s="25">
        <v>1128232.8459176735</v>
      </c>
      <c r="AU48" s="26">
        <v>2</v>
      </c>
      <c r="AV48" s="25">
        <v>62</v>
      </c>
    </row>
    <row r="49" spans="1:48" x14ac:dyDescent="0.25">
      <c r="A49" s="13">
        <v>1976</v>
      </c>
      <c r="B49" s="26">
        <v>1268</v>
      </c>
      <c r="C49" s="5">
        <v>296066</v>
      </c>
      <c r="D49" s="6">
        <f t="shared" si="0"/>
        <v>4.2828288287071121</v>
      </c>
      <c r="E49" s="6">
        <f t="shared" si="9"/>
        <v>-6.5393804500824739</v>
      </c>
      <c r="F49" s="25">
        <v>525227.17100211</v>
      </c>
      <c r="G49" s="23">
        <v>332</v>
      </c>
      <c r="H49" s="5">
        <v>79345</v>
      </c>
      <c r="I49" s="6">
        <f t="shared" si="1"/>
        <v>4.1842586174302099</v>
      </c>
      <c r="J49" s="6">
        <f t="shared" si="10"/>
        <v>1.7082510110352125</v>
      </c>
      <c r="K49" s="25">
        <v>113811.11709609166</v>
      </c>
      <c r="L49" s="26">
        <v>2561</v>
      </c>
      <c r="M49" s="5">
        <v>249541</v>
      </c>
      <c r="N49" s="6">
        <f t="shared" si="2"/>
        <v>10.262842578974997</v>
      </c>
      <c r="O49" s="6">
        <f t="shared" si="11"/>
        <v>3.5386469170099426</v>
      </c>
      <c r="P49" s="25">
        <v>324702.75898160948</v>
      </c>
      <c r="Q49" s="26">
        <v>100</v>
      </c>
      <c r="R49" s="5">
        <v>15705</v>
      </c>
      <c r="S49" s="6">
        <f t="shared" si="3"/>
        <v>6.3673989175421841</v>
      </c>
      <c r="T49" s="6">
        <f t="shared" si="12"/>
        <v>-0.61959689466852341</v>
      </c>
      <c r="U49" s="24" t="s">
        <v>24</v>
      </c>
      <c r="V49" s="26">
        <v>257</v>
      </c>
      <c r="W49" s="5">
        <v>37923</v>
      </c>
      <c r="X49" s="6">
        <f t="shared" si="4"/>
        <v>6.776890013975688</v>
      </c>
      <c r="Y49" s="6">
        <f t="shared" si="13"/>
        <v>7.5207765451555444</v>
      </c>
      <c r="Z49" s="25">
        <v>105865.23676941678</v>
      </c>
      <c r="AA49" s="26">
        <v>1016</v>
      </c>
      <c r="AB49" s="5">
        <v>99770</v>
      </c>
      <c r="AC49" s="6">
        <f t="shared" si="5"/>
        <v>10.183421870301693</v>
      </c>
      <c r="AD49" s="6">
        <f t="shared" si="14"/>
        <v>0.50159856648245904</v>
      </c>
      <c r="AE49" s="25">
        <v>443954.36490678031</v>
      </c>
      <c r="AF49" s="26">
        <v>861</v>
      </c>
      <c r="AG49" s="5">
        <v>89751</v>
      </c>
      <c r="AH49" s="6">
        <f t="shared" si="6"/>
        <v>9.5932078751211698</v>
      </c>
      <c r="AI49" s="6">
        <f t="shared" si="15"/>
        <v>1.1549211903327643</v>
      </c>
      <c r="AJ49" s="25">
        <v>178209.13196366516</v>
      </c>
      <c r="AK49" s="26">
        <v>164</v>
      </c>
      <c r="AL49" s="5">
        <v>20317</v>
      </c>
      <c r="AM49" s="6">
        <f t="shared" si="7"/>
        <v>8.0720578825614009</v>
      </c>
      <c r="AN49" s="6">
        <f t="shared" si="16"/>
        <v>-6.1939345707879703</v>
      </c>
      <c r="AO49" s="24" t="s">
        <v>24</v>
      </c>
      <c r="AP49" s="26">
        <v>605</v>
      </c>
      <c r="AQ49" s="5">
        <v>50769</v>
      </c>
      <c r="AR49" s="6">
        <f t="shared" si="8"/>
        <v>11.916720833579546</v>
      </c>
      <c r="AS49" s="6">
        <f t="shared" si="17"/>
        <v>4.9071995399826358</v>
      </c>
      <c r="AT49" s="25">
        <v>1107646.0988639505</v>
      </c>
      <c r="AU49" s="26">
        <v>2</v>
      </c>
      <c r="AV49" s="25">
        <v>68</v>
      </c>
    </row>
    <row r="50" spans="1:48" x14ac:dyDescent="0.25">
      <c r="A50" s="13">
        <v>1977</v>
      </c>
      <c r="B50" s="26">
        <v>1261</v>
      </c>
      <c r="C50" s="5">
        <v>289352</v>
      </c>
      <c r="D50" s="6">
        <f t="shared" si="0"/>
        <v>4.3580137686969511</v>
      </c>
      <c r="E50" s="6">
        <f t="shared" si="9"/>
        <v>1.7554971958226873</v>
      </c>
      <c r="F50" s="25">
        <v>554680.87170821195</v>
      </c>
      <c r="G50" s="23">
        <v>323</v>
      </c>
      <c r="H50" s="5">
        <v>77433</v>
      </c>
      <c r="I50" s="6">
        <f t="shared" si="1"/>
        <v>4.1713481332248525</v>
      </c>
      <c r="J50" s="6">
        <f t="shared" si="10"/>
        <v>-0.30854890640785493</v>
      </c>
      <c r="K50" s="25">
        <v>118609.16339623816</v>
      </c>
      <c r="L50" s="26">
        <v>2528</v>
      </c>
      <c r="M50" s="5">
        <v>245598</v>
      </c>
      <c r="N50" s="6">
        <f t="shared" si="2"/>
        <v>10.293243430321093</v>
      </c>
      <c r="O50" s="6">
        <f t="shared" si="11"/>
        <v>0.29622252423881901</v>
      </c>
      <c r="P50" s="25">
        <v>342079.10980106948</v>
      </c>
      <c r="Q50" s="26">
        <v>97</v>
      </c>
      <c r="R50" s="5">
        <v>15145</v>
      </c>
      <c r="S50" s="6">
        <f t="shared" si="3"/>
        <v>6.4047540442390227</v>
      </c>
      <c r="T50" s="6">
        <f t="shared" si="12"/>
        <v>0.58666226477385031</v>
      </c>
      <c r="U50" s="24" t="s">
        <v>24</v>
      </c>
      <c r="V50" s="26">
        <v>244</v>
      </c>
      <c r="W50" s="5">
        <v>35390</v>
      </c>
      <c r="X50" s="6">
        <f t="shared" si="4"/>
        <v>6.894602995196383</v>
      </c>
      <c r="Y50" s="6">
        <f t="shared" si="13"/>
        <v>1.736976415109889</v>
      </c>
      <c r="Z50" s="25">
        <v>113267.31131196694</v>
      </c>
      <c r="AA50" s="26">
        <v>1012</v>
      </c>
      <c r="AB50" s="5">
        <v>94740</v>
      </c>
      <c r="AC50" s="6">
        <f t="shared" si="5"/>
        <v>10.681866160016888</v>
      </c>
      <c r="AD50" s="6">
        <f t="shared" si="14"/>
        <v>4.8946640536304145</v>
      </c>
      <c r="AE50" s="25">
        <v>485019.57260466076</v>
      </c>
      <c r="AF50" s="26">
        <v>854</v>
      </c>
      <c r="AG50" s="5">
        <v>88900</v>
      </c>
      <c r="AH50" s="6">
        <f t="shared" si="6"/>
        <v>9.6062992125984259</v>
      </c>
      <c r="AI50" s="6">
        <f t="shared" si="15"/>
        <v>0.13646464923591317</v>
      </c>
      <c r="AJ50" s="25">
        <v>189832.88148694363</v>
      </c>
      <c r="AK50" s="26">
        <v>161</v>
      </c>
      <c r="AL50" s="5">
        <v>19146</v>
      </c>
      <c r="AM50" s="6">
        <f t="shared" si="7"/>
        <v>8.4090671680768825</v>
      </c>
      <c r="AN50" s="6">
        <f t="shared" si="16"/>
        <v>4.1750107645231953</v>
      </c>
      <c r="AO50" s="24" t="s">
        <v>24</v>
      </c>
      <c r="AP50" s="26">
        <v>594</v>
      </c>
      <c r="AQ50" s="5">
        <v>50765</v>
      </c>
      <c r="AR50" s="6">
        <f t="shared" si="8"/>
        <v>11.700975081256772</v>
      </c>
      <c r="AS50" s="6">
        <f t="shared" si="17"/>
        <v>-1.8104456363099097</v>
      </c>
      <c r="AT50" s="25">
        <v>1196636.230022291</v>
      </c>
      <c r="AU50" s="26">
        <v>3</v>
      </c>
      <c r="AV50" s="25">
        <v>100</v>
      </c>
    </row>
    <row r="51" spans="1:48" x14ac:dyDescent="0.25">
      <c r="A51" s="13">
        <v>1978</v>
      </c>
      <c r="B51" s="5" t="s">
        <v>24</v>
      </c>
      <c r="C51" s="5" t="s">
        <v>24</v>
      </c>
      <c r="D51" s="5" t="s">
        <v>24</v>
      </c>
      <c r="E51" s="5" t="s">
        <v>24</v>
      </c>
      <c r="F51" s="25">
        <v>553048.97515335528</v>
      </c>
      <c r="G51" s="5" t="s">
        <v>24</v>
      </c>
      <c r="H51" s="5" t="s">
        <v>24</v>
      </c>
      <c r="I51" s="5" t="s">
        <v>24</v>
      </c>
      <c r="J51" s="5" t="s">
        <v>24</v>
      </c>
      <c r="K51" s="25">
        <v>116703.6390750015</v>
      </c>
      <c r="L51" s="5" t="s">
        <v>24</v>
      </c>
      <c r="M51" s="5" t="s">
        <v>24</v>
      </c>
      <c r="N51" s="5" t="s">
        <v>24</v>
      </c>
      <c r="O51" s="5" t="s">
        <v>24</v>
      </c>
      <c r="P51" s="25">
        <v>340256.72173680295</v>
      </c>
      <c r="Q51" s="5" t="s">
        <v>24</v>
      </c>
      <c r="R51" s="5" t="s">
        <v>24</v>
      </c>
      <c r="S51" s="5" t="s">
        <v>24</v>
      </c>
      <c r="T51" s="5" t="s">
        <v>24</v>
      </c>
      <c r="U51" s="25" t="s">
        <v>24</v>
      </c>
      <c r="V51" s="5" t="s">
        <v>24</v>
      </c>
      <c r="W51" s="5" t="s">
        <v>24</v>
      </c>
      <c r="X51" s="5" t="s">
        <v>24</v>
      </c>
      <c r="Y51" s="5" t="s">
        <v>24</v>
      </c>
      <c r="Z51" s="25">
        <v>114414.40041736179</v>
      </c>
      <c r="AA51" s="5" t="s">
        <v>24</v>
      </c>
      <c r="AB51" s="5" t="s">
        <v>24</v>
      </c>
      <c r="AC51" s="5" t="s">
        <v>24</v>
      </c>
      <c r="AD51" s="5" t="s">
        <v>24</v>
      </c>
      <c r="AE51" s="25">
        <v>500273.21534195397</v>
      </c>
      <c r="AF51" s="5" t="s">
        <v>24</v>
      </c>
      <c r="AG51" s="5" t="s">
        <v>24</v>
      </c>
      <c r="AH51" s="5" t="s">
        <v>24</v>
      </c>
      <c r="AI51" s="5" t="s">
        <v>24</v>
      </c>
      <c r="AJ51" s="25">
        <v>190914.71345663263</v>
      </c>
      <c r="AK51" s="5" t="s">
        <v>24</v>
      </c>
      <c r="AL51" s="5" t="s">
        <v>24</v>
      </c>
      <c r="AM51" s="5" t="s">
        <v>24</v>
      </c>
      <c r="AN51" s="5" t="s">
        <v>24</v>
      </c>
      <c r="AO51" s="24" t="s">
        <v>24</v>
      </c>
      <c r="AP51" s="5" t="s">
        <v>24</v>
      </c>
      <c r="AQ51" s="5" t="s">
        <v>24</v>
      </c>
      <c r="AR51" s="5" t="s">
        <v>24</v>
      </c>
      <c r="AS51" s="5" t="s">
        <v>24</v>
      </c>
      <c r="AT51" s="25">
        <v>1220076.2399257037</v>
      </c>
      <c r="AU51" s="5" t="s">
        <v>24</v>
      </c>
      <c r="AV51" s="25" t="s">
        <v>24</v>
      </c>
    </row>
    <row r="52" spans="1:48" x14ac:dyDescent="0.25">
      <c r="A52" s="13">
        <v>1979</v>
      </c>
      <c r="B52" s="5" t="s">
        <v>24</v>
      </c>
      <c r="C52" s="5" t="s">
        <v>24</v>
      </c>
      <c r="D52" s="5" t="s">
        <v>24</v>
      </c>
      <c r="E52" s="5" t="s">
        <v>24</v>
      </c>
      <c r="F52" s="25">
        <v>564476.29522431304</v>
      </c>
      <c r="G52" s="5" t="s">
        <v>24</v>
      </c>
      <c r="H52" s="5" t="s">
        <v>24</v>
      </c>
      <c r="I52" s="5" t="s">
        <v>24</v>
      </c>
      <c r="J52" s="5" t="s">
        <v>24</v>
      </c>
      <c r="K52" s="25">
        <v>117549.4721339243</v>
      </c>
      <c r="L52" s="5" t="s">
        <v>24</v>
      </c>
      <c r="M52" s="5" t="s">
        <v>24</v>
      </c>
      <c r="N52" s="5" t="s">
        <v>24</v>
      </c>
      <c r="O52" s="5" t="s">
        <v>24</v>
      </c>
      <c r="P52" s="25">
        <v>346468.55268163804</v>
      </c>
      <c r="Q52" s="5" t="s">
        <v>24</v>
      </c>
      <c r="R52" s="5" t="s">
        <v>24</v>
      </c>
      <c r="S52" s="5" t="s">
        <v>24</v>
      </c>
      <c r="T52" s="5" t="s">
        <v>24</v>
      </c>
      <c r="U52" s="25" t="s">
        <v>24</v>
      </c>
      <c r="V52" s="5" t="s">
        <v>24</v>
      </c>
      <c r="W52" s="5" t="s">
        <v>24</v>
      </c>
      <c r="X52" s="5" t="s">
        <v>24</v>
      </c>
      <c r="Y52" s="5" t="s">
        <v>24</v>
      </c>
      <c r="Z52" s="25">
        <v>118309.32222553778</v>
      </c>
      <c r="AA52" s="5" t="s">
        <v>24</v>
      </c>
      <c r="AB52" s="5" t="s">
        <v>24</v>
      </c>
      <c r="AC52" s="5" t="s">
        <v>24</v>
      </c>
      <c r="AD52" s="5" t="s">
        <v>24</v>
      </c>
      <c r="AE52" s="25">
        <v>528226.10070427996</v>
      </c>
      <c r="AF52" s="5" t="s">
        <v>24</v>
      </c>
      <c r="AG52" s="5" t="s">
        <v>24</v>
      </c>
      <c r="AH52" s="5" t="s">
        <v>24</v>
      </c>
      <c r="AI52" s="5" t="s">
        <v>24</v>
      </c>
      <c r="AJ52" s="25">
        <v>196549.16457845518</v>
      </c>
      <c r="AK52" s="5" t="s">
        <v>24</v>
      </c>
      <c r="AL52" s="5" t="s">
        <v>24</v>
      </c>
      <c r="AM52" s="5" t="s">
        <v>24</v>
      </c>
      <c r="AN52" s="5" t="s">
        <v>24</v>
      </c>
      <c r="AO52" s="25" t="s">
        <v>24</v>
      </c>
      <c r="AP52" s="5" t="s">
        <v>24</v>
      </c>
      <c r="AQ52" s="5" t="s">
        <v>24</v>
      </c>
      <c r="AR52" s="5" t="s">
        <v>24</v>
      </c>
      <c r="AS52" s="5" t="s">
        <v>24</v>
      </c>
      <c r="AT52" s="25">
        <v>1272970.1856144494</v>
      </c>
      <c r="AU52" s="5" t="s">
        <v>24</v>
      </c>
      <c r="AV52" s="25" t="s">
        <v>24</v>
      </c>
    </row>
    <row r="53" spans="1:48" x14ac:dyDescent="0.25">
      <c r="A53" s="13">
        <v>1980</v>
      </c>
      <c r="B53" s="5" t="s">
        <v>24</v>
      </c>
      <c r="C53" s="5" t="s">
        <v>24</v>
      </c>
      <c r="D53" s="5" t="s">
        <v>24</v>
      </c>
      <c r="E53" s="5" t="s">
        <v>24</v>
      </c>
      <c r="F53" s="25">
        <v>570941.73175168689</v>
      </c>
      <c r="G53" s="5" t="s">
        <v>24</v>
      </c>
      <c r="H53" s="5" t="s">
        <v>24</v>
      </c>
      <c r="I53" s="5" t="s">
        <v>24</v>
      </c>
      <c r="J53" s="5" t="s">
        <v>24</v>
      </c>
      <c r="K53" s="25">
        <v>117335.76723210857</v>
      </c>
      <c r="L53" s="5" t="s">
        <v>24</v>
      </c>
      <c r="M53" s="5" t="s">
        <v>24</v>
      </c>
      <c r="N53" s="5" t="s">
        <v>24</v>
      </c>
      <c r="O53" s="5" t="s">
        <v>24</v>
      </c>
      <c r="P53" s="25">
        <v>349597.09629694937</v>
      </c>
      <c r="Q53" s="5" t="s">
        <v>24</v>
      </c>
      <c r="R53" s="5" t="s">
        <v>24</v>
      </c>
      <c r="S53" s="5" t="s">
        <v>24</v>
      </c>
      <c r="T53" s="5" t="s">
        <v>24</v>
      </c>
      <c r="U53" s="25" t="s">
        <v>24</v>
      </c>
      <c r="V53" s="5" t="s">
        <v>24</v>
      </c>
      <c r="W53" s="5" t="s">
        <v>24</v>
      </c>
      <c r="X53" s="5" t="s">
        <v>24</v>
      </c>
      <c r="Y53" s="5" t="s">
        <v>24</v>
      </c>
      <c r="Z53" s="25">
        <v>121233.91817669559</v>
      </c>
      <c r="AA53" s="5" t="s">
        <v>24</v>
      </c>
      <c r="AB53" s="5" t="s">
        <v>24</v>
      </c>
      <c r="AC53" s="5" t="s">
        <v>24</v>
      </c>
      <c r="AD53" s="5" t="s">
        <v>24</v>
      </c>
      <c r="AE53" s="25">
        <v>552650.05428878474</v>
      </c>
      <c r="AF53" s="5" t="s">
        <v>24</v>
      </c>
      <c r="AG53" s="5" t="s">
        <v>24</v>
      </c>
      <c r="AH53" s="5" t="s">
        <v>24</v>
      </c>
      <c r="AI53" s="5" t="s">
        <v>24</v>
      </c>
      <c r="AJ53" s="25">
        <v>200521.88001248095</v>
      </c>
      <c r="AK53" s="5" t="s">
        <v>24</v>
      </c>
      <c r="AL53" s="5" t="s">
        <v>24</v>
      </c>
      <c r="AM53" s="5" t="s">
        <v>24</v>
      </c>
      <c r="AN53" s="5" t="s">
        <v>24</v>
      </c>
      <c r="AO53" s="25" t="s">
        <v>24</v>
      </c>
      <c r="AP53" s="5" t="s">
        <v>24</v>
      </c>
      <c r="AQ53" s="5" t="s">
        <v>24</v>
      </c>
      <c r="AR53" s="5" t="s">
        <v>24</v>
      </c>
      <c r="AS53" s="5" t="s">
        <v>24</v>
      </c>
      <c r="AT53" s="25">
        <v>1315508.3081208898</v>
      </c>
      <c r="AU53" s="5" t="s">
        <v>24</v>
      </c>
      <c r="AV53" s="25" t="s">
        <v>24</v>
      </c>
    </row>
    <row r="54" spans="1:48" x14ac:dyDescent="0.25">
      <c r="A54" s="13">
        <v>1981</v>
      </c>
      <c r="B54" s="5" t="s">
        <v>24</v>
      </c>
      <c r="C54" s="5" t="s">
        <v>24</v>
      </c>
      <c r="D54" s="5" t="s">
        <v>24</v>
      </c>
      <c r="E54" s="5" t="s">
        <v>24</v>
      </c>
      <c r="F54" s="25">
        <v>589650.64530904987</v>
      </c>
      <c r="G54" s="5" t="s">
        <v>24</v>
      </c>
      <c r="H54" s="5" t="s">
        <v>24</v>
      </c>
      <c r="I54" s="5" t="s">
        <v>24</v>
      </c>
      <c r="J54" s="5" t="s">
        <v>24</v>
      </c>
      <c r="K54" s="25">
        <v>119592.7809236191</v>
      </c>
      <c r="L54" s="5" t="s">
        <v>24</v>
      </c>
      <c r="M54" s="5" t="s">
        <v>24</v>
      </c>
      <c r="N54" s="5" t="s">
        <v>24</v>
      </c>
      <c r="O54" s="5" t="s">
        <v>24</v>
      </c>
      <c r="P54" s="25">
        <v>360226.83436065441</v>
      </c>
      <c r="Q54" s="5" t="s">
        <v>24</v>
      </c>
      <c r="R54" s="5" t="s">
        <v>24</v>
      </c>
      <c r="S54" s="5" t="s">
        <v>24</v>
      </c>
      <c r="T54" s="5" t="s">
        <v>24</v>
      </c>
      <c r="U54" s="25" t="s">
        <v>24</v>
      </c>
      <c r="V54" s="5" t="s">
        <v>24</v>
      </c>
      <c r="W54" s="5" t="s">
        <v>24</v>
      </c>
      <c r="X54" s="5" t="s">
        <v>24</v>
      </c>
      <c r="Y54" s="5" t="s">
        <v>24</v>
      </c>
      <c r="Z54" s="25">
        <v>126848.18549490999</v>
      </c>
      <c r="AA54" s="5" t="s">
        <v>24</v>
      </c>
      <c r="AB54" s="5" t="s">
        <v>24</v>
      </c>
      <c r="AC54" s="5" t="s">
        <v>24</v>
      </c>
      <c r="AD54" s="5" t="s">
        <v>24</v>
      </c>
      <c r="AE54" s="25">
        <v>590457.88370674686</v>
      </c>
      <c r="AF54" s="5" t="s">
        <v>24</v>
      </c>
      <c r="AG54" s="5" t="s">
        <v>24</v>
      </c>
      <c r="AH54" s="5" t="s">
        <v>24</v>
      </c>
      <c r="AI54" s="5" t="s">
        <v>24</v>
      </c>
      <c r="AJ54" s="25">
        <v>208890.45155120455</v>
      </c>
      <c r="AK54" s="5" t="s">
        <v>24</v>
      </c>
      <c r="AL54" s="5" t="s">
        <v>24</v>
      </c>
      <c r="AM54" s="5" t="s">
        <v>24</v>
      </c>
      <c r="AN54" s="5" t="s">
        <v>24</v>
      </c>
      <c r="AO54" s="25" t="s">
        <v>24</v>
      </c>
      <c r="AP54" s="5" t="s">
        <v>24</v>
      </c>
      <c r="AQ54" s="5" t="s">
        <v>24</v>
      </c>
      <c r="AR54" s="5" t="s">
        <v>24</v>
      </c>
      <c r="AS54" s="5" t="s">
        <v>24</v>
      </c>
      <c r="AT54" s="25">
        <v>1387867.1751186217</v>
      </c>
      <c r="AU54" s="5" t="s">
        <v>24</v>
      </c>
      <c r="AV54" s="25" t="s">
        <v>24</v>
      </c>
    </row>
    <row r="55" spans="1:48" x14ac:dyDescent="0.25">
      <c r="A55" s="13">
        <v>1982</v>
      </c>
      <c r="B55" s="5" t="s">
        <v>24</v>
      </c>
      <c r="C55" s="5" t="s">
        <v>24</v>
      </c>
      <c r="D55" s="5" t="s">
        <v>24</v>
      </c>
      <c r="E55" s="5" t="s">
        <v>24</v>
      </c>
      <c r="F55" s="25">
        <v>526673.4838921742</v>
      </c>
      <c r="G55" s="5" t="s">
        <v>24</v>
      </c>
      <c r="H55" s="5" t="s">
        <v>24</v>
      </c>
      <c r="I55" s="5" t="s">
        <v>24</v>
      </c>
      <c r="J55" s="5" t="s">
        <v>24</v>
      </c>
      <c r="K55" s="25">
        <v>105422.25475498555</v>
      </c>
      <c r="L55" s="5" t="s">
        <v>24</v>
      </c>
      <c r="M55" s="5" t="s">
        <v>24</v>
      </c>
      <c r="N55" s="5" t="s">
        <v>24</v>
      </c>
      <c r="O55" s="5" t="s">
        <v>24</v>
      </c>
      <c r="P55" s="25">
        <v>321027.90909697721</v>
      </c>
      <c r="Q55" s="5" t="s">
        <v>24</v>
      </c>
      <c r="R55" s="5" t="s">
        <v>24</v>
      </c>
      <c r="S55" s="5" t="s">
        <v>24</v>
      </c>
      <c r="T55" s="5" t="s">
        <v>24</v>
      </c>
      <c r="U55" s="25" t="s">
        <v>24</v>
      </c>
      <c r="V55" s="5" t="s">
        <v>24</v>
      </c>
      <c r="W55" s="5" t="s">
        <v>24</v>
      </c>
      <c r="X55" s="5" t="s">
        <v>24</v>
      </c>
      <c r="Y55" s="5" t="s">
        <v>24</v>
      </c>
      <c r="Z55" s="25">
        <v>114785.89430997534</v>
      </c>
      <c r="AA55" s="5" t="s">
        <v>24</v>
      </c>
      <c r="AB55" s="5" t="s">
        <v>24</v>
      </c>
      <c r="AC55" s="5" t="s">
        <v>24</v>
      </c>
      <c r="AD55" s="5" t="s">
        <v>24</v>
      </c>
      <c r="AE55" s="25">
        <v>545599.71511983289</v>
      </c>
      <c r="AF55" s="5" t="s">
        <v>24</v>
      </c>
      <c r="AG55" s="5" t="s">
        <v>24</v>
      </c>
      <c r="AH55" s="5" t="s">
        <v>24</v>
      </c>
      <c r="AI55" s="5" t="s">
        <v>24</v>
      </c>
      <c r="AJ55" s="25">
        <v>188200.70803097013</v>
      </c>
      <c r="AK55" s="5" t="s">
        <v>24</v>
      </c>
      <c r="AL55" s="5" t="s">
        <v>24</v>
      </c>
      <c r="AM55" s="5" t="s">
        <v>24</v>
      </c>
      <c r="AN55" s="5" t="s">
        <v>24</v>
      </c>
      <c r="AO55" s="25" t="s">
        <v>24</v>
      </c>
      <c r="AP55" s="5" t="s">
        <v>24</v>
      </c>
      <c r="AQ55" s="5" t="s">
        <v>24</v>
      </c>
      <c r="AR55" s="5" t="s">
        <v>24</v>
      </c>
      <c r="AS55" s="5" t="s">
        <v>24</v>
      </c>
      <c r="AT55" s="25">
        <v>1265912.797669458</v>
      </c>
      <c r="AU55" s="5" t="s">
        <v>24</v>
      </c>
      <c r="AV55" s="25" t="s">
        <v>24</v>
      </c>
    </row>
    <row r="56" spans="1:48" x14ac:dyDescent="0.25">
      <c r="A56" s="13">
        <v>1983</v>
      </c>
      <c r="B56" s="5" t="s">
        <v>24</v>
      </c>
      <c r="C56" s="5" t="s">
        <v>24</v>
      </c>
      <c r="D56" s="5" t="s">
        <v>24</v>
      </c>
      <c r="E56" s="5" t="s">
        <v>24</v>
      </c>
      <c r="F56" s="25">
        <v>521176.55633714673</v>
      </c>
      <c r="G56" s="5" t="s">
        <v>24</v>
      </c>
      <c r="H56" s="5" t="s">
        <v>24</v>
      </c>
      <c r="I56" s="5" t="s">
        <v>24</v>
      </c>
      <c r="J56" s="5" t="s">
        <v>24</v>
      </c>
      <c r="K56" s="25">
        <v>106300.80719740814</v>
      </c>
      <c r="L56" s="5" t="s">
        <v>24</v>
      </c>
      <c r="M56" s="5" t="s">
        <v>24</v>
      </c>
      <c r="N56" s="5" t="s">
        <v>24</v>
      </c>
      <c r="O56" s="5" t="s">
        <v>24</v>
      </c>
      <c r="P56" s="25">
        <v>329714.66016520263</v>
      </c>
      <c r="Q56" s="5" t="s">
        <v>24</v>
      </c>
      <c r="R56" s="5" t="s">
        <v>24</v>
      </c>
      <c r="S56" s="5" t="s">
        <v>24</v>
      </c>
      <c r="T56" s="5" t="s">
        <v>24</v>
      </c>
      <c r="U56" s="25" t="s">
        <v>24</v>
      </c>
      <c r="V56" s="5" t="s">
        <v>24</v>
      </c>
      <c r="W56" s="5" t="s">
        <v>24</v>
      </c>
      <c r="X56" s="5" t="s">
        <v>24</v>
      </c>
      <c r="Y56" s="5" t="s">
        <v>24</v>
      </c>
      <c r="Z56" s="25">
        <v>116817.61199715214</v>
      </c>
      <c r="AA56" s="5" t="s">
        <v>24</v>
      </c>
      <c r="AB56" s="5" t="s">
        <v>24</v>
      </c>
      <c r="AC56" s="5" t="s">
        <v>24</v>
      </c>
      <c r="AD56" s="5" t="s">
        <v>24</v>
      </c>
      <c r="AE56" s="25">
        <v>562016.91258728015</v>
      </c>
      <c r="AF56" s="5" t="s">
        <v>24</v>
      </c>
      <c r="AG56" s="5" t="s">
        <v>24</v>
      </c>
      <c r="AH56" s="5" t="s">
        <v>24</v>
      </c>
      <c r="AI56" s="5" t="s">
        <v>24</v>
      </c>
      <c r="AJ56" s="25">
        <v>191270.5210913191</v>
      </c>
      <c r="AK56" s="5" t="s">
        <v>24</v>
      </c>
      <c r="AL56" s="5" t="s">
        <v>24</v>
      </c>
      <c r="AM56" s="5" t="s">
        <v>24</v>
      </c>
      <c r="AN56" s="5" t="s">
        <v>24</v>
      </c>
      <c r="AO56" s="25" t="s">
        <v>24</v>
      </c>
      <c r="AP56" s="5" t="s">
        <v>24</v>
      </c>
      <c r="AQ56" s="5" t="s">
        <v>24</v>
      </c>
      <c r="AR56" s="5" t="s">
        <v>24</v>
      </c>
      <c r="AS56" s="5" t="s">
        <v>24</v>
      </c>
      <c r="AT56" s="25">
        <v>1248072.4578881711</v>
      </c>
      <c r="AU56" s="5" t="s">
        <v>24</v>
      </c>
      <c r="AV56" s="25" t="s">
        <v>24</v>
      </c>
    </row>
    <row r="57" spans="1:48" x14ac:dyDescent="0.25">
      <c r="A57" s="13">
        <v>1984</v>
      </c>
      <c r="B57" s="5" t="s">
        <v>24</v>
      </c>
      <c r="C57" s="5" t="s">
        <v>24</v>
      </c>
      <c r="D57" s="5" t="s">
        <v>24</v>
      </c>
      <c r="E57" s="5" t="s">
        <v>24</v>
      </c>
      <c r="F57" s="25">
        <v>577679.36459528585</v>
      </c>
      <c r="G57" s="5" t="s">
        <v>24</v>
      </c>
      <c r="H57" s="5" t="s">
        <v>24</v>
      </c>
      <c r="I57" s="5" t="s">
        <v>24</v>
      </c>
      <c r="J57" s="5" t="s">
        <v>24</v>
      </c>
      <c r="K57" s="25">
        <v>120045.33120720497</v>
      </c>
      <c r="L57" s="5" t="s">
        <v>24</v>
      </c>
      <c r="M57" s="5" t="s">
        <v>24</v>
      </c>
      <c r="N57" s="5" t="s">
        <v>24</v>
      </c>
      <c r="O57" s="5" t="s">
        <v>24</v>
      </c>
      <c r="P57" s="25">
        <v>379285.60148257331</v>
      </c>
      <c r="Q57" s="5" t="s">
        <v>24</v>
      </c>
      <c r="R57" s="5" t="s">
        <v>24</v>
      </c>
      <c r="S57" s="5" t="s">
        <v>24</v>
      </c>
      <c r="T57" s="5" t="s">
        <v>24</v>
      </c>
      <c r="U57" s="25" t="s">
        <v>24</v>
      </c>
      <c r="V57" s="5" t="s">
        <v>24</v>
      </c>
      <c r="W57" s="5" t="s">
        <v>24</v>
      </c>
      <c r="X57" s="5" t="s">
        <v>24</v>
      </c>
      <c r="Y57" s="5" t="s">
        <v>24</v>
      </c>
      <c r="Z57" s="25">
        <v>133139.89931626234</v>
      </c>
      <c r="AA57" s="5" t="s">
        <v>24</v>
      </c>
      <c r="AB57" s="5" t="s">
        <v>24</v>
      </c>
      <c r="AC57" s="5" t="s">
        <v>24</v>
      </c>
      <c r="AD57" s="5" t="s">
        <v>24</v>
      </c>
      <c r="AE57" s="25">
        <v>648430.93886581308</v>
      </c>
      <c r="AF57" s="5" t="s">
        <v>24</v>
      </c>
      <c r="AG57" s="5" t="s">
        <v>24</v>
      </c>
      <c r="AH57" s="5" t="s">
        <v>24</v>
      </c>
      <c r="AI57" s="5" t="s">
        <v>24</v>
      </c>
      <c r="AJ57" s="25">
        <v>217722.19176067668</v>
      </c>
      <c r="AK57" s="5" t="s">
        <v>24</v>
      </c>
      <c r="AL57" s="5" t="s">
        <v>24</v>
      </c>
      <c r="AM57" s="5" t="s">
        <v>24</v>
      </c>
      <c r="AN57" s="5" t="s">
        <v>24</v>
      </c>
      <c r="AO57" s="25" t="s">
        <v>24</v>
      </c>
      <c r="AP57" s="5" t="s">
        <v>24</v>
      </c>
      <c r="AQ57" s="5" t="s">
        <v>24</v>
      </c>
      <c r="AR57" s="5" t="s">
        <v>24</v>
      </c>
      <c r="AS57" s="5" t="s">
        <v>24</v>
      </c>
      <c r="AT57" s="25">
        <v>1377064.7141671514</v>
      </c>
      <c r="AU57" s="5" t="s">
        <v>24</v>
      </c>
      <c r="AV57" s="25" t="s">
        <v>24</v>
      </c>
    </row>
    <row r="58" spans="1:48" x14ac:dyDescent="0.25">
      <c r="A58" s="13">
        <v>1985</v>
      </c>
      <c r="B58" s="5" t="s">
        <v>24</v>
      </c>
      <c r="C58" s="5" t="s">
        <v>24</v>
      </c>
      <c r="D58" s="5" t="s">
        <v>24</v>
      </c>
      <c r="E58" s="5" t="s">
        <v>24</v>
      </c>
      <c r="F58" s="25">
        <v>621861.65230110823</v>
      </c>
      <c r="G58" s="5" t="s">
        <v>24</v>
      </c>
      <c r="H58" s="5" t="s">
        <v>24</v>
      </c>
      <c r="I58" s="5" t="s">
        <v>24</v>
      </c>
      <c r="J58" s="5" t="s">
        <v>24</v>
      </c>
      <c r="K58" s="25">
        <v>131644.12967917073</v>
      </c>
      <c r="L58" s="5" t="s">
        <v>24</v>
      </c>
      <c r="M58" s="5" t="s">
        <v>24</v>
      </c>
      <c r="N58" s="5" t="s">
        <v>24</v>
      </c>
      <c r="O58" s="5" t="s">
        <v>24</v>
      </c>
      <c r="P58" s="25">
        <v>423646.56931947602</v>
      </c>
      <c r="Q58" s="5" t="s">
        <v>24</v>
      </c>
      <c r="R58" s="5" t="s">
        <v>24</v>
      </c>
      <c r="S58" s="5" t="s">
        <v>24</v>
      </c>
      <c r="T58" s="5" t="s">
        <v>24</v>
      </c>
      <c r="U58" s="25" t="s">
        <v>24</v>
      </c>
      <c r="V58" s="5" t="s">
        <v>24</v>
      </c>
      <c r="W58" s="5" t="s">
        <v>24</v>
      </c>
      <c r="X58" s="5" t="s">
        <v>24</v>
      </c>
      <c r="Y58" s="5" t="s">
        <v>24</v>
      </c>
      <c r="Z58" s="25">
        <v>147344.6038187111</v>
      </c>
      <c r="AA58" s="5" t="s">
        <v>24</v>
      </c>
      <c r="AB58" s="5" t="s">
        <v>24</v>
      </c>
      <c r="AC58" s="5" t="s">
        <v>24</v>
      </c>
      <c r="AD58" s="5" t="s">
        <v>24</v>
      </c>
      <c r="AE58" s="25">
        <v>726369.0715884387</v>
      </c>
      <c r="AF58" s="5" t="s">
        <v>24</v>
      </c>
      <c r="AG58" s="5" t="s">
        <v>24</v>
      </c>
      <c r="AH58" s="5" t="s">
        <v>24</v>
      </c>
      <c r="AI58" s="5" t="s">
        <v>24</v>
      </c>
      <c r="AJ58" s="25">
        <v>240664.02676770548</v>
      </c>
      <c r="AK58" s="5" t="s">
        <v>24</v>
      </c>
      <c r="AL58" s="5" t="s">
        <v>24</v>
      </c>
      <c r="AM58" s="5" t="s">
        <v>24</v>
      </c>
      <c r="AN58" s="5" t="s">
        <v>24</v>
      </c>
      <c r="AO58" s="25" t="s">
        <v>24</v>
      </c>
      <c r="AP58" s="5" t="s">
        <v>24</v>
      </c>
      <c r="AQ58" s="5" t="s">
        <v>24</v>
      </c>
      <c r="AR58" s="5" t="s">
        <v>24</v>
      </c>
      <c r="AS58" s="5" t="s">
        <v>24</v>
      </c>
      <c r="AT58" s="25">
        <v>1473723.4161753878</v>
      </c>
      <c r="AU58" s="5" t="s">
        <v>24</v>
      </c>
      <c r="AV58" s="25" t="s">
        <v>24</v>
      </c>
    </row>
    <row r="59" spans="1:48" x14ac:dyDescent="0.25">
      <c r="A59" s="13">
        <v>1986</v>
      </c>
      <c r="B59" s="5" t="s">
        <v>24</v>
      </c>
      <c r="C59" s="5" t="s">
        <v>24</v>
      </c>
      <c r="D59" s="5" t="s">
        <v>24</v>
      </c>
      <c r="E59" s="5" t="s">
        <v>24</v>
      </c>
      <c r="F59" s="25">
        <v>641665.08365863643</v>
      </c>
      <c r="G59" s="5" t="s">
        <v>24</v>
      </c>
      <c r="H59" s="5" t="s">
        <v>24</v>
      </c>
      <c r="I59" s="5" t="s">
        <v>24</v>
      </c>
      <c r="J59" s="5" t="s">
        <v>24</v>
      </c>
      <c r="K59" s="25">
        <v>138357.22432848925</v>
      </c>
      <c r="L59" s="5" t="s">
        <v>24</v>
      </c>
      <c r="M59" s="5" t="s">
        <v>24</v>
      </c>
      <c r="N59" s="5" t="s">
        <v>24</v>
      </c>
      <c r="O59" s="5" t="s">
        <v>24</v>
      </c>
      <c r="P59" s="25">
        <v>453500.13162596413</v>
      </c>
      <c r="Q59" s="5" t="s">
        <v>24</v>
      </c>
      <c r="R59" s="5" t="s">
        <v>24</v>
      </c>
      <c r="S59" s="5" t="s">
        <v>24</v>
      </c>
      <c r="T59" s="5" t="s">
        <v>24</v>
      </c>
      <c r="U59" s="25">
        <v>53099.113598540811</v>
      </c>
      <c r="V59" s="5" t="s">
        <v>24</v>
      </c>
      <c r="W59" s="5" t="s">
        <v>24</v>
      </c>
      <c r="X59" s="5" t="s">
        <v>24</v>
      </c>
      <c r="Y59" s="5" t="s">
        <v>24</v>
      </c>
      <c r="Z59" s="25">
        <v>156271.40253153586</v>
      </c>
      <c r="AA59" s="5" t="s">
        <v>24</v>
      </c>
      <c r="AB59" s="5" t="s">
        <v>24</v>
      </c>
      <c r="AC59" s="5" t="s">
        <v>24</v>
      </c>
      <c r="AD59" s="5" t="s">
        <v>24</v>
      </c>
      <c r="AE59" s="25">
        <v>779785.61863948987</v>
      </c>
      <c r="AF59" s="5" t="s">
        <v>24</v>
      </c>
      <c r="AG59" s="5" t="s">
        <v>24</v>
      </c>
      <c r="AH59" s="5" t="s">
        <v>24</v>
      </c>
      <c r="AI59" s="5" t="s">
        <v>24</v>
      </c>
      <c r="AJ59" s="25">
        <v>254963.63319209323</v>
      </c>
      <c r="AK59" s="5" t="s">
        <v>24</v>
      </c>
      <c r="AL59" s="5" t="s">
        <v>24</v>
      </c>
      <c r="AM59" s="5" t="s">
        <v>24</v>
      </c>
      <c r="AN59" s="5" t="s">
        <v>24</v>
      </c>
      <c r="AO59" s="25">
        <v>98063.773557105931</v>
      </c>
      <c r="AP59" s="5" t="s">
        <v>24</v>
      </c>
      <c r="AQ59" s="5" t="s">
        <v>24</v>
      </c>
      <c r="AR59" s="5" t="s">
        <v>24</v>
      </c>
      <c r="AS59" s="5" t="s">
        <v>24</v>
      </c>
      <c r="AT59" s="25">
        <v>1358788.7474675048</v>
      </c>
      <c r="AU59" s="5" t="s">
        <v>24</v>
      </c>
      <c r="AV59" s="25" t="s">
        <v>24</v>
      </c>
    </row>
    <row r="60" spans="1:48" x14ac:dyDescent="0.25">
      <c r="A60" s="13">
        <v>1987</v>
      </c>
      <c r="B60" s="5" t="s">
        <v>24</v>
      </c>
      <c r="C60" s="5" t="s">
        <v>24</v>
      </c>
      <c r="D60" s="5" t="s">
        <v>24</v>
      </c>
      <c r="E60" s="5" t="s">
        <v>24</v>
      </c>
      <c r="F60" s="25">
        <v>679621.31745793589</v>
      </c>
      <c r="G60" s="5" t="s">
        <v>24</v>
      </c>
      <c r="H60" s="5" t="s">
        <v>24</v>
      </c>
      <c r="I60" s="5" t="s">
        <v>24</v>
      </c>
      <c r="J60" s="5" t="s">
        <v>24</v>
      </c>
      <c r="K60" s="25">
        <v>143620.22291934423</v>
      </c>
      <c r="L60" s="5" t="s">
        <v>24</v>
      </c>
      <c r="M60" s="5" t="s">
        <v>24</v>
      </c>
      <c r="N60" s="5" t="s">
        <v>24</v>
      </c>
      <c r="O60" s="5" t="s">
        <v>24</v>
      </c>
      <c r="P60" s="25">
        <v>513984.32732067088</v>
      </c>
      <c r="Q60" s="5" t="s">
        <v>24</v>
      </c>
      <c r="R60" s="5" t="s">
        <v>24</v>
      </c>
      <c r="S60" s="5" t="s">
        <v>24</v>
      </c>
      <c r="T60" s="5" t="s">
        <v>24</v>
      </c>
      <c r="U60" s="25">
        <v>59757.19249822713</v>
      </c>
      <c r="V60" s="5" t="s">
        <v>24</v>
      </c>
      <c r="W60" s="5" t="s">
        <v>24</v>
      </c>
      <c r="X60" s="5" t="s">
        <v>24</v>
      </c>
      <c r="Y60" s="5" t="s">
        <v>24</v>
      </c>
      <c r="Z60" s="25">
        <v>187126.56389196217</v>
      </c>
      <c r="AA60" s="5" t="s">
        <v>24</v>
      </c>
      <c r="AB60" s="5" t="s">
        <v>24</v>
      </c>
      <c r="AC60" s="5" t="s">
        <v>24</v>
      </c>
      <c r="AD60" s="5" t="s">
        <v>24</v>
      </c>
      <c r="AE60" s="25">
        <v>820710.83632295637</v>
      </c>
      <c r="AF60" s="5" t="s">
        <v>24</v>
      </c>
      <c r="AG60" s="5" t="s">
        <v>24</v>
      </c>
      <c r="AH60" s="5" t="s">
        <v>24</v>
      </c>
      <c r="AI60" s="5" t="s">
        <v>24</v>
      </c>
      <c r="AJ60" s="25">
        <v>270031.41369369678</v>
      </c>
      <c r="AK60" s="5" t="s">
        <v>24</v>
      </c>
      <c r="AL60" s="5" t="s">
        <v>24</v>
      </c>
      <c r="AM60" s="5" t="s">
        <v>24</v>
      </c>
      <c r="AN60" s="5" t="s">
        <v>24</v>
      </c>
      <c r="AO60" s="25">
        <v>107612.92174339893</v>
      </c>
      <c r="AP60" s="5" t="s">
        <v>24</v>
      </c>
      <c r="AQ60" s="5" t="s">
        <v>24</v>
      </c>
      <c r="AR60" s="5" t="s">
        <v>24</v>
      </c>
      <c r="AS60" s="5" t="s">
        <v>24</v>
      </c>
      <c r="AT60" s="25">
        <v>1280519.3445791085</v>
      </c>
      <c r="AU60" s="5" t="s">
        <v>24</v>
      </c>
      <c r="AV60" s="25" t="s">
        <v>24</v>
      </c>
    </row>
    <row r="61" spans="1:48" x14ac:dyDescent="0.25">
      <c r="A61" s="13">
        <v>1988</v>
      </c>
      <c r="B61" s="23">
        <v>765</v>
      </c>
      <c r="C61" s="5">
        <v>34502</v>
      </c>
      <c r="D61" s="6">
        <f t="shared" ref="D61:D92" si="18">(B61/C61)*1000</f>
        <v>22.172627673758043</v>
      </c>
      <c r="E61" s="5" t="s">
        <v>24</v>
      </c>
      <c r="F61" s="25">
        <v>714272.98436472088</v>
      </c>
      <c r="G61" s="23">
        <v>288</v>
      </c>
      <c r="H61" s="5">
        <v>55857</v>
      </c>
      <c r="I61" s="6">
        <f t="shared" ref="I61:I92" si="19">(G61/H61)*1000</f>
        <v>5.1560234169396848</v>
      </c>
      <c r="J61" s="5" t="s">
        <v>24</v>
      </c>
      <c r="K61" s="25">
        <v>146536.85571990072</v>
      </c>
      <c r="L61" s="26">
        <v>2321</v>
      </c>
      <c r="M61" s="5">
        <v>128419</v>
      </c>
      <c r="N61" s="6">
        <f t="shared" ref="N61:N92" si="20">(L61/M61)*1000</f>
        <v>18.073649537840975</v>
      </c>
      <c r="O61" s="5" t="s">
        <v>24</v>
      </c>
      <c r="P61" s="25">
        <v>575992.91961820296</v>
      </c>
      <c r="Q61" s="26">
        <v>67</v>
      </c>
      <c r="R61" s="5">
        <v>13094</v>
      </c>
      <c r="S61" s="6">
        <f t="shared" ref="S61:S92" si="21">(Q61/R61)*1000</f>
        <v>5.116847411027952</v>
      </c>
      <c r="T61" s="5" t="s">
        <v>24</v>
      </c>
      <c r="U61" s="25">
        <v>55378.985042138294</v>
      </c>
      <c r="V61" s="26">
        <v>189</v>
      </c>
      <c r="W61" s="5">
        <v>10043</v>
      </c>
      <c r="X61" s="6">
        <f t="shared" ref="X61:X92" si="22">(V61/W61)*1000</f>
        <v>18.819077964751568</v>
      </c>
      <c r="Y61" s="5" t="s">
        <v>24</v>
      </c>
      <c r="Z61" s="25">
        <v>243535.71731982764</v>
      </c>
      <c r="AA61" s="26">
        <v>954</v>
      </c>
      <c r="AB61" s="5">
        <v>56801</v>
      </c>
      <c r="AC61" s="6">
        <f t="shared" ref="AC61:AC92" si="23">(AA61/AB61)*1000</f>
        <v>16.795478952835339</v>
      </c>
      <c r="AD61" s="5" t="s">
        <v>24</v>
      </c>
      <c r="AE61" s="25">
        <v>864480.37189463992</v>
      </c>
      <c r="AF61" s="26">
        <v>943</v>
      </c>
      <c r="AG61" s="5">
        <v>73955</v>
      </c>
      <c r="AH61" s="6">
        <f t="shared" ref="AH61:AH92" si="24">(AF61/AG61)*1000</f>
        <v>12.75099722804408</v>
      </c>
      <c r="AI61" s="5" t="s">
        <v>24</v>
      </c>
      <c r="AJ61" s="25">
        <v>301252.72132424312</v>
      </c>
      <c r="AK61" s="26">
        <v>170</v>
      </c>
      <c r="AL61" s="5">
        <v>26260</v>
      </c>
      <c r="AM61" s="6">
        <f t="shared" ref="AM61:AM92" si="25">(AK61/AL61)*1000</f>
        <v>6.4737242955064733</v>
      </c>
      <c r="AN61" s="5" t="s">
        <v>24</v>
      </c>
      <c r="AO61" s="25">
        <v>115221.54083125915</v>
      </c>
      <c r="AP61" s="5" t="s">
        <v>24</v>
      </c>
      <c r="AQ61" s="5" t="s">
        <v>24</v>
      </c>
      <c r="AR61" s="5" t="s">
        <v>24</v>
      </c>
      <c r="AS61" s="5" t="s">
        <v>24</v>
      </c>
      <c r="AT61" s="25">
        <v>1260807.5099432389</v>
      </c>
      <c r="AU61" s="5" t="s">
        <v>24</v>
      </c>
      <c r="AV61" s="25" t="s">
        <v>24</v>
      </c>
    </row>
    <row r="62" spans="1:48" x14ac:dyDescent="0.25">
      <c r="A62" s="13">
        <v>1989</v>
      </c>
      <c r="B62" s="23">
        <v>919</v>
      </c>
      <c r="C62" s="5">
        <v>42481</v>
      </c>
      <c r="D62" s="6">
        <f t="shared" si="18"/>
        <v>21.633200725030015</v>
      </c>
      <c r="E62" s="6">
        <f t="shared" si="9"/>
        <v>-2.4328507954267233</v>
      </c>
      <c r="F62" s="25">
        <v>717276.1575341397</v>
      </c>
      <c r="G62" s="23">
        <v>317</v>
      </c>
      <c r="H62" s="5">
        <v>58823</v>
      </c>
      <c r="I62" s="6">
        <f t="shared" si="19"/>
        <v>5.3890485014365126</v>
      </c>
      <c r="J62" s="6">
        <f t="shared" si="10"/>
        <v>4.519472966923372</v>
      </c>
      <c r="K62" s="25">
        <v>168846.9200525159</v>
      </c>
      <c r="L62" s="26">
        <v>2400</v>
      </c>
      <c r="M62" s="5">
        <v>145689</v>
      </c>
      <c r="N62" s="6">
        <f t="shared" si="20"/>
        <v>16.473446862837964</v>
      </c>
      <c r="O62" s="6">
        <f t="shared" si="11"/>
        <v>-8.8537883378376421</v>
      </c>
      <c r="P62" s="25">
        <v>648490.43817257998</v>
      </c>
      <c r="Q62" s="26">
        <v>71</v>
      </c>
      <c r="R62" s="5">
        <v>13948</v>
      </c>
      <c r="S62" s="6">
        <f t="shared" si="21"/>
        <v>5.0903355319759109</v>
      </c>
      <c r="T62" s="6">
        <f t="shared" si="12"/>
        <v>-0.51812917060809893</v>
      </c>
      <c r="U62" s="25">
        <v>55432.377815993044</v>
      </c>
      <c r="V62" s="26">
        <v>222</v>
      </c>
      <c r="W62" s="5">
        <v>22396</v>
      </c>
      <c r="X62" s="6">
        <f t="shared" si="22"/>
        <v>9.9124843722093239</v>
      </c>
      <c r="Y62" s="6">
        <f t="shared" si="13"/>
        <v>-47.327470608413627</v>
      </c>
      <c r="Z62" s="25">
        <v>278016.87847665709</v>
      </c>
      <c r="AA62" s="26">
        <v>1052</v>
      </c>
      <c r="AB62" s="5">
        <v>65595</v>
      </c>
      <c r="AC62" s="6">
        <f t="shared" si="23"/>
        <v>16.037807759737785</v>
      </c>
      <c r="AD62" s="6">
        <f t="shared" si="14"/>
        <v>-4.5111615764291582</v>
      </c>
      <c r="AE62" s="25">
        <v>915452.25748369726</v>
      </c>
      <c r="AF62" s="26">
        <v>1005</v>
      </c>
      <c r="AG62" s="5">
        <v>72985</v>
      </c>
      <c r="AH62" s="6">
        <f t="shared" si="24"/>
        <v>13.769952730013015</v>
      </c>
      <c r="AI62" s="6">
        <f t="shared" si="15"/>
        <v>7.9911828364912676</v>
      </c>
      <c r="AJ62" s="25">
        <v>332644.60760197742</v>
      </c>
      <c r="AK62" s="26">
        <v>189</v>
      </c>
      <c r="AL62" s="5">
        <v>27925</v>
      </c>
      <c r="AM62" s="6">
        <f t="shared" si="25"/>
        <v>6.7681289167412713</v>
      </c>
      <c r="AN62" s="6">
        <f t="shared" si="16"/>
        <v>4.5476855021328202</v>
      </c>
      <c r="AO62" s="25">
        <v>122823.69687466163</v>
      </c>
      <c r="AP62" s="5" t="s">
        <v>24</v>
      </c>
      <c r="AQ62" s="5" t="s">
        <v>24</v>
      </c>
      <c r="AR62" s="5" t="s">
        <v>24</v>
      </c>
      <c r="AS62" s="5" t="s">
        <v>24</v>
      </c>
      <c r="AT62" s="25">
        <v>1275921.2321232874</v>
      </c>
      <c r="AU62" s="5" t="s">
        <v>24</v>
      </c>
      <c r="AV62" s="25" t="s">
        <v>24</v>
      </c>
    </row>
    <row r="63" spans="1:48" x14ac:dyDescent="0.25">
      <c r="A63" s="13">
        <v>1990</v>
      </c>
      <c r="B63" s="26">
        <v>1220</v>
      </c>
      <c r="C63" s="5">
        <v>55501</v>
      </c>
      <c r="D63" s="6">
        <f t="shared" si="18"/>
        <v>21.981585917370857</v>
      </c>
      <c r="E63" s="6">
        <f t="shared" si="9"/>
        <v>1.6104190811568357</v>
      </c>
      <c r="F63" s="25">
        <v>726496.65264856315</v>
      </c>
      <c r="G63" s="26">
        <v>368</v>
      </c>
      <c r="H63" s="5">
        <v>64210</v>
      </c>
      <c r="I63" s="6">
        <f t="shared" si="19"/>
        <v>5.7311945179878521</v>
      </c>
      <c r="J63" s="6">
        <f t="shared" si="10"/>
        <v>6.3489132907253758</v>
      </c>
      <c r="K63" s="25">
        <v>178628.52289259125</v>
      </c>
      <c r="L63" s="26">
        <v>2762</v>
      </c>
      <c r="M63" s="5">
        <v>166078</v>
      </c>
      <c r="N63" s="6">
        <f t="shared" si="20"/>
        <v>16.630739772877806</v>
      </c>
      <c r="O63" s="6">
        <f t="shared" si="11"/>
        <v>0.95482694878310936</v>
      </c>
      <c r="P63" s="25">
        <v>661496.07811391237</v>
      </c>
      <c r="Q63" s="26">
        <v>94</v>
      </c>
      <c r="R63" s="5">
        <v>16942</v>
      </c>
      <c r="S63" s="6">
        <f t="shared" si="21"/>
        <v>5.5483414000708295</v>
      </c>
      <c r="T63" s="6">
        <f t="shared" si="12"/>
        <v>8.997557532659048</v>
      </c>
      <c r="U63" s="25">
        <v>49820.797283859669</v>
      </c>
      <c r="V63" s="26">
        <v>294</v>
      </c>
      <c r="W63" s="5">
        <v>33179</v>
      </c>
      <c r="X63" s="6">
        <f t="shared" si="22"/>
        <v>8.861026552940114</v>
      </c>
      <c r="Y63" s="6">
        <f t="shared" si="13"/>
        <v>-10.607409603762713</v>
      </c>
      <c r="Z63" s="25">
        <v>272703.92880746332</v>
      </c>
      <c r="AA63" s="26">
        <v>1286</v>
      </c>
      <c r="AB63" s="5">
        <v>77574</v>
      </c>
      <c r="AC63" s="6">
        <f t="shared" si="23"/>
        <v>16.577719338953774</v>
      </c>
      <c r="AD63" s="6">
        <f t="shared" si="14"/>
        <v>3.3664923991133842</v>
      </c>
      <c r="AE63" s="25">
        <v>937306.50683726196</v>
      </c>
      <c r="AF63" s="26">
        <v>1262</v>
      </c>
      <c r="AG63" s="5">
        <v>87462</v>
      </c>
      <c r="AH63" s="6">
        <f t="shared" si="24"/>
        <v>14.429123505065055</v>
      </c>
      <c r="AI63" s="6">
        <f t="shared" si="15"/>
        <v>4.7870227877784215</v>
      </c>
      <c r="AJ63" s="25">
        <v>343881.13753578777</v>
      </c>
      <c r="AK63" s="26">
        <v>235</v>
      </c>
      <c r="AL63" s="5">
        <v>29508</v>
      </c>
      <c r="AM63" s="6">
        <f t="shared" si="25"/>
        <v>7.9639419818354344</v>
      </c>
      <c r="AN63" s="6">
        <f t="shared" si="16"/>
        <v>17.668296213097623</v>
      </c>
      <c r="AO63" s="25">
        <v>130871.80298564734</v>
      </c>
      <c r="AP63" s="5" t="s">
        <v>24</v>
      </c>
      <c r="AQ63" s="5">
        <v>74552</v>
      </c>
      <c r="AR63" s="5" t="s">
        <v>24</v>
      </c>
      <c r="AS63" s="5" t="s">
        <v>24</v>
      </c>
      <c r="AT63" s="25">
        <v>1314476.5883132417</v>
      </c>
      <c r="AU63" s="5" t="s">
        <v>24</v>
      </c>
      <c r="AV63" s="25">
        <v>1806</v>
      </c>
    </row>
    <row r="64" spans="1:48" x14ac:dyDescent="0.25">
      <c r="A64" s="13">
        <v>1991</v>
      </c>
      <c r="B64" s="26">
        <v>1107</v>
      </c>
      <c r="C64" s="5">
        <v>70859</v>
      </c>
      <c r="D64" s="6">
        <f t="shared" si="18"/>
        <v>15.62257440833204</v>
      </c>
      <c r="E64" s="6">
        <f t="shared" si="9"/>
        <v>-28.928811292062573</v>
      </c>
      <c r="F64" s="25">
        <v>731071.37880269554</v>
      </c>
      <c r="G64" s="26">
        <v>310</v>
      </c>
      <c r="H64" s="5">
        <v>64867</v>
      </c>
      <c r="I64" s="6">
        <f t="shared" si="19"/>
        <v>4.7790093576086461</v>
      </c>
      <c r="J64" s="6">
        <f t="shared" si="10"/>
        <v>-16.614078572812179</v>
      </c>
      <c r="K64" s="25">
        <v>169665.31850998546</v>
      </c>
      <c r="L64" s="26">
        <v>2133</v>
      </c>
      <c r="M64" s="5">
        <v>179192</v>
      </c>
      <c r="N64" s="6">
        <f t="shared" si="20"/>
        <v>11.903433188981651</v>
      </c>
      <c r="O64" s="6">
        <f t="shared" si="11"/>
        <v>-28.425113064457115</v>
      </c>
      <c r="P64" s="25">
        <v>674988.89635099296</v>
      </c>
      <c r="Q64" s="26">
        <v>92</v>
      </c>
      <c r="R64" s="5">
        <v>16685</v>
      </c>
      <c r="S64" s="6">
        <f t="shared" si="21"/>
        <v>5.5139346718609534</v>
      </c>
      <c r="T64" s="6">
        <f t="shared" si="12"/>
        <v>-0.62012637162949058</v>
      </c>
      <c r="U64" s="25">
        <v>52720.024904172147</v>
      </c>
      <c r="V64" s="26">
        <v>244</v>
      </c>
      <c r="W64" s="5">
        <v>50662</v>
      </c>
      <c r="X64" s="6">
        <f t="shared" si="22"/>
        <v>4.8162330740989301</v>
      </c>
      <c r="Y64" s="6">
        <f t="shared" si="13"/>
        <v>-45.64700776682708</v>
      </c>
      <c r="Z64" s="25">
        <v>292410.14212592738</v>
      </c>
      <c r="AA64" s="26">
        <v>1136</v>
      </c>
      <c r="AB64" s="5">
        <v>94292</v>
      </c>
      <c r="AC64" s="6">
        <f t="shared" si="23"/>
        <v>12.047681669706867</v>
      </c>
      <c r="AD64" s="6">
        <f t="shared" si="14"/>
        <v>-27.326060820696696</v>
      </c>
      <c r="AE64" s="25">
        <v>948662.41548753658</v>
      </c>
      <c r="AF64" s="26">
        <v>1168</v>
      </c>
      <c r="AG64" s="5">
        <v>101636</v>
      </c>
      <c r="AH64" s="6">
        <f t="shared" si="24"/>
        <v>11.491991026801527</v>
      </c>
      <c r="AI64" s="6">
        <f t="shared" si="15"/>
        <v>-20.355584850545544</v>
      </c>
      <c r="AJ64" s="25">
        <v>343477.70549720043</v>
      </c>
      <c r="AK64" s="26">
        <v>223</v>
      </c>
      <c r="AL64" s="5">
        <v>32429</v>
      </c>
      <c r="AM64" s="6">
        <f t="shared" si="25"/>
        <v>6.8765611027167042</v>
      </c>
      <c r="AN64" s="6">
        <f t="shared" si="16"/>
        <v>-13.653802119589573</v>
      </c>
      <c r="AO64" s="25">
        <v>143815.66527336196</v>
      </c>
      <c r="AP64" s="26">
        <v>1252</v>
      </c>
      <c r="AQ64" s="5">
        <v>87689</v>
      </c>
      <c r="AR64" s="6">
        <f t="shared" ref="AR64:AR92" si="26">(AP64/AQ64)*1000</f>
        <v>14.277731528469932</v>
      </c>
      <c r="AS64" s="5" t="s">
        <v>24</v>
      </c>
      <c r="AT64" s="25">
        <v>1315925.65624843</v>
      </c>
      <c r="AU64" s="26">
        <v>42</v>
      </c>
      <c r="AV64" s="25">
        <v>3044</v>
      </c>
    </row>
    <row r="65" spans="1:48" x14ac:dyDescent="0.25">
      <c r="A65" s="13">
        <v>1992</v>
      </c>
      <c r="B65" s="26">
        <v>1194</v>
      </c>
      <c r="C65" s="5">
        <v>70492</v>
      </c>
      <c r="D65" s="6">
        <f t="shared" si="18"/>
        <v>16.938092265789024</v>
      </c>
      <c r="E65" s="6">
        <f t="shared" si="9"/>
        <v>8.4206214870410463</v>
      </c>
      <c r="F65" s="25">
        <v>743958.11327734846</v>
      </c>
      <c r="G65" s="26">
        <v>322</v>
      </c>
      <c r="H65" s="5">
        <v>62262</v>
      </c>
      <c r="I65" s="6">
        <f t="shared" si="19"/>
        <v>5.1716938100285894</v>
      </c>
      <c r="J65" s="6">
        <f t="shared" si="10"/>
        <v>8.2168588306853092</v>
      </c>
      <c r="K65" s="25">
        <v>151908.68389286601</v>
      </c>
      <c r="L65" s="26">
        <v>2260</v>
      </c>
      <c r="M65" s="5">
        <v>185366</v>
      </c>
      <c r="N65" s="6">
        <f t="shared" si="20"/>
        <v>12.192095637819234</v>
      </c>
      <c r="O65" s="6">
        <f t="shared" si="11"/>
        <v>2.4250352335726255</v>
      </c>
      <c r="P65" s="25">
        <v>711345.41856917646</v>
      </c>
      <c r="Q65" s="26">
        <v>96</v>
      </c>
      <c r="R65" s="5">
        <v>15885</v>
      </c>
      <c r="S65" s="6">
        <f t="shared" si="21"/>
        <v>6.0434372049102922</v>
      </c>
      <c r="T65" s="6">
        <f t="shared" si="12"/>
        <v>9.6029888738350202</v>
      </c>
      <c r="U65" s="25">
        <v>54455.290054451267</v>
      </c>
      <c r="V65" s="26">
        <v>260</v>
      </c>
      <c r="W65" s="5">
        <v>53720</v>
      </c>
      <c r="X65" s="6">
        <f t="shared" si="22"/>
        <v>4.8399106478034248</v>
      </c>
      <c r="Y65" s="6">
        <f t="shared" si="13"/>
        <v>0.49162017992504631</v>
      </c>
      <c r="Z65" s="25">
        <v>324094.64197130105</v>
      </c>
      <c r="AA65" s="26">
        <v>1283</v>
      </c>
      <c r="AB65" s="5">
        <v>100143</v>
      </c>
      <c r="AC65" s="6">
        <f t="shared" si="23"/>
        <v>12.811679298602998</v>
      </c>
      <c r="AD65" s="6">
        <f t="shared" si="14"/>
        <v>6.3414493330875024</v>
      </c>
      <c r="AE65" s="25">
        <v>1013025.7891597443</v>
      </c>
      <c r="AF65" s="26">
        <v>1259</v>
      </c>
      <c r="AG65" s="5">
        <v>105779</v>
      </c>
      <c r="AH65" s="6">
        <f t="shared" si="24"/>
        <v>11.902173399256942</v>
      </c>
      <c r="AI65" s="6">
        <f t="shared" si="15"/>
        <v>3.5692890074382309</v>
      </c>
      <c r="AJ65" s="25">
        <v>362801.8293857798</v>
      </c>
      <c r="AK65" s="26">
        <v>247</v>
      </c>
      <c r="AL65" s="5">
        <v>34416</v>
      </c>
      <c r="AM65" s="6">
        <f t="shared" si="25"/>
        <v>7.1768944676894471</v>
      </c>
      <c r="AN65" s="6">
        <f t="shared" si="16"/>
        <v>4.3674935841708873</v>
      </c>
      <c r="AO65" s="25">
        <v>150332.02984786616</v>
      </c>
      <c r="AP65" s="26">
        <v>1361</v>
      </c>
      <c r="AQ65" s="5">
        <v>92592</v>
      </c>
      <c r="AR65" s="6">
        <f t="shared" si="26"/>
        <v>14.698894072922066</v>
      </c>
      <c r="AS65" s="6">
        <f t="shared" si="17"/>
        <v>2.9497861310274098</v>
      </c>
      <c r="AT65" s="25">
        <v>1365509.7162563941</v>
      </c>
      <c r="AU65" s="26">
        <v>41</v>
      </c>
      <c r="AV65" s="25">
        <v>3420</v>
      </c>
    </row>
    <row r="66" spans="1:48" x14ac:dyDescent="0.25">
      <c r="A66" s="13">
        <v>1993</v>
      </c>
      <c r="B66" s="26">
        <v>1136</v>
      </c>
      <c r="C66" s="5">
        <v>63065</v>
      </c>
      <c r="D66" s="6">
        <f t="shared" si="18"/>
        <v>18.013161024339968</v>
      </c>
      <c r="E66" s="6">
        <f t="shared" si="9"/>
        <v>6.3470474813880404</v>
      </c>
      <c r="F66" s="25">
        <v>730128.44701186742</v>
      </c>
      <c r="G66" s="26">
        <v>298</v>
      </c>
      <c r="H66" s="5">
        <v>55360</v>
      </c>
      <c r="I66" s="6">
        <f t="shared" si="19"/>
        <v>5.3829479768786124</v>
      </c>
      <c r="J66" s="6">
        <f t="shared" si="10"/>
        <v>4.084815818762773</v>
      </c>
      <c r="K66" s="25">
        <v>147955.99347061926</v>
      </c>
      <c r="L66" s="26">
        <v>2159</v>
      </c>
      <c r="M66" s="5">
        <v>181018</v>
      </c>
      <c r="N66" s="6">
        <f t="shared" si="20"/>
        <v>11.926990686009127</v>
      </c>
      <c r="O66" s="6">
        <f t="shared" si="11"/>
        <v>-2.1744001989925805</v>
      </c>
      <c r="P66" s="25">
        <v>755148.80902236782</v>
      </c>
      <c r="Q66" s="26">
        <v>100</v>
      </c>
      <c r="R66" s="5">
        <v>16549</v>
      </c>
      <c r="S66" s="6">
        <f t="shared" si="21"/>
        <v>6.0426611879871892</v>
      </c>
      <c r="T66" s="6">
        <f t="shared" si="12"/>
        <v>-1.2840655024470434E-2</v>
      </c>
      <c r="U66" s="25">
        <v>62271.99214678548</v>
      </c>
      <c r="V66" s="26">
        <v>242</v>
      </c>
      <c r="W66" s="5">
        <v>44056</v>
      </c>
      <c r="X66" s="6">
        <f t="shared" si="22"/>
        <v>5.4930088977664786</v>
      </c>
      <c r="Y66" s="6">
        <f t="shared" si="13"/>
        <v>13.494014610775096</v>
      </c>
      <c r="Z66" s="25">
        <v>383460.6698270326</v>
      </c>
      <c r="AA66" s="26">
        <v>1314</v>
      </c>
      <c r="AB66" s="5">
        <v>99012</v>
      </c>
      <c r="AC66" s="6">
        <f t="shared" si="23"/>
        <v>13.271118652284573</v>
      </c>
      <c r="AD66" s="6">
        <f t="shared" si="14"/>
        <v>3.5860978328709199</v>
      </c>
      <c r="AE66" s="25">
        <v>1108551.5340300039</v>
      </c>
      <c r="AF66" s="26">
        <v>1183</v>
      </c>
      <c r="AG66" s="5">
        <v>99403</v>
      </c>
      <c r="AH66" s="6">
        <f t="shared" si="24"/>
        <v>11.901049264106717</v>
      </c>
      <c r="AI66" s="6">
        <f t="shared" si="15"/>
        <v>-9.444788884477421E-3</v>
      </c>
      <c r="AJ66" s="25">
        <v>390205.42443640501</v>
      </c>
      <c r="AK66" s="26">
        <v>237</v>
      </c>
      <c r="AL66" s="5">
        <v>33765</v>
      </c>
      <c r="AM66" s="6">
        <f t="shared" si="25"/>
        <v>7.019102621057308</v>
      </c>
      <c r="AN66" s="6">
        <f t="shared" si="16"/>
        <v>-2.1986089853002828</v>
      </c>
      <c r="AO66" s="25">
        <v>175377.94288267635</v>
      </c>
      <c r="AP66" s="26">
        <v>1258</v>
      </c>
      <c r="AQ66" s="5">
        <v>89268</v>
      </c>
      <c r="AR66" s="6">
        <f t="shared" si="26"/>
        <v>14.09239593135278</v>
      </c>
      <c r="AS66" s="6">
        <f t="shared" si="17"/>
        <v>-4.1261481208070068</v>
      </c>
      <c r="AT66" s="25">
        <v>1398130.659988038</v>
      </c>
      <c r="AU66" s="26">
        <v>47</v>
      </c>
      <c r="AV66" s="25">
        <v>2865</v>
      </c>
    </row>
    <row r="67" spans="1:48" x14ac:dyDescent="0.25">
      <c r="A67" s="13">
        <v>1994</v>
      </c>
      <c r="B67" s="26">
        <v>1083</v>
      </c>
      <c r="C67" s="5">
        <v>60308</v>
      </c>
      <c r="D67" s="6">
        <f t="shared" si="18"/>
        <v>17.95781654175234</v>
      </c>
      <c r="E67" s="6">
        <f t="shared" si="9"/>
        <v>-0.30724470021028011</v>
      </c>
      <c r="F67" s="25">
        <v>709584.15915827337</v>
      </c>
      <c r="G67" s="26">
        <v>289</v>
      </c>
      <c r="H67" s="5">
        <v>50787</v>
      </c>
      <c r="I67" s="6">
        <f t="shared" si="19"/>
        <v>5.6904325910173865</v>
      </c>
      <c r="J67" s="6">
        <f t="shared" si="10"/>
        <v>5.712197395544476</v>
      </c>
      <c r="K67" s="25">
        <v>153436.65122569486</v>
      </c>
      <c r="L67" s="26">
        <v>2099</v>
      </c>
      <c r="M67" s="5">
        <v>175945</v>
      </c>
      <c r="N67" s="6">
        <f t="shared" si="20"/>
        <v>11.929864446275825</v>
      </c>
      <c r="O67" s="6">
        <f t="shared" si="11"/>
        <v>2.4094596385236179E-2</v>
      </c>
      <c r="P67" s="25">
        <v>750577.86427516385</v>
      </c>
      <c r="Q67" s="26">
        <v>103</v>
      </c>
      <c r="R67" s="5">
        <v>16249</v>
      </c>
      <c r="S67" s="6">
        <f t="shared" si="21"/>
        <v>6.3388516216382547</v>
      </c>
      <c r="T67" s="6">
        <f t="shared" si="12"/>
        <v>4.9016554864914825</v>
      </c>
      <c r="U67" s="25">
        <v>71583.691907052475</v>
      </c>
      <c r="V67" s="26">
        <v>231</v>
      </c>
      <c r="W67" s="5">
        <v>36127</v>
      </c>
      <c r="X67" s="6">
        <f t="shared" si="22"/>
        <v>6.3941096686688628</v>
      </c>
      <c r="Y67" s="6">
        <f t="shared" si="13"/>
        <v>16.404502298708859</v>
      </c>
      <c r="Z67" s="25">
        <v>360458.3072459512</v>
      </c>
      <c r="AA67" s="26">
        <v>1312</v>
      </c>
      <c r="AB67" s="5">
        <v>96433</v>
      </c>
      <c r="AC67" s="6">
        <f t="shared" si="23"/>
        <v>13.605301089875873</v>
      </c>
      <c r="AD67" s="6">
        <f t="shared" si="14"/>
        <v>2.5181180754025738</v>
      </c>
      <c r="AE67" s="25">
        <v>1136799.3949456017</v>
      </c>
      <c r="AF67" s="26">
        <v>1284</v>
      </c>
      <c r="AG67" s="5">
        <v>101135</v>
      </c>
      <c r="AH67" s="6">
        <f t="shared" si="24"/>
        <v>12.695901517773272</v>
      </c>
      <c r="AI67" s="6">
        <f t="shared" si="15"/>
        <v>6.6788418065271822</v>
      </c>
      <c r="AJ67" s="25">
        <v>405311.1113040502</v>
      </c>
      <c r="AK67" s="26">
        <v>236</v>
      </c>
      <c r="AL67" s="5">
        <v>33839</v>
      </c>
      <c r="AM67" s="6">
        <f t="shared" si="25"/>
        <v>6.9742013652885717</v>
      </c>
      <c r="AN67" s="6">
        <f t="shared" si="16"/>
        <v>-0.63970080212294522</v>
      </c>
      <c r="AO67" s="25">
        <v>200068.38847231149</v>
      </c>
      <c r="AP67" s="26">
        <v>1213</v>
      </c>
      <c r="AQ67" s="5">
        <v>89009</v>
      </c>
      <c r="AR67" s="6">
        <f t="shared" si="26"/>
        <v>13.62783538743273</v>
      </c>
      <c r="AS67" s="6">
        <f t="shared" si="17"/>
        <v>-3.2965334367770223</v>
      </c>
      <c r="AT67" s="25">
        <v>1414417.1686681611</v>
      </c>
      <c r="AU67" s="26">
        <v>41</v>
      </c>
      <c r="AV67" s="25">
        <v>2134</v>
      </c>
    </row>
    <row r="68" spans="1:48" x14ac:dyDescent="0.25">
      <c r="A68" s="13">
        <v>1995</v>
      </c>
      <c r="B68" s="26">
        <v>1027</v>
      </c>
      <c r="C68" s="5">
        <v>62365</v>
      </c>
      <c r="D68" s="6">
        <f t="shared" si="18"/>
        <v>16.467569951094365</v>
      </c>
      <c r="E68" s="6">
        <f t="shared" si="9"/>
        <v>-8.2985956961589231</v>
      </c>
      <c r="F68" s="25">
        <v>693741.61338497372</v>
      </c>
      <c r="G68" s="26">
        <v>258</v>
      </c>
      <c r="H68" s="5">
        <v>43753</v>
      </c>
      <c r="I68" s="6">
        <f t="shared" si="19"/>
        <v>5.8967385093593583</v>
      </c>
      <c r="J68" s="6">
        <f t="shared" si="10"/>
        <v>3.6254874307383114</v>
      </c>
      <c r="K68" s="25">
        <v>155530.53238549732</v>
      </c>
      <c r="L68" s="26">
        <v>1889</v>
      </c>
      <c r="M68" s="5">
        <v>153581</v>
      </c>
      <c r="N68" s="6">
        <f t="shared" si="20"/>
        <v>12.299698530417173</v>
      </c>
      <c r="O68" s="6">
        <f t="shared" si="11"/>
        <v>3.1000694585159283</v>
      </c>
      <c r="P68" s="25">
        <v>749688.8200119551</v>
      </c>
      <c r="Q68" s="26">
        <v>98</v>
      </c>
      <c r="R68" s="5">
        <v>14711</v>
      </c>
      <c r="S68" s="6">
        <f t="shared" si="21"/>
        <v>6.6616817347563044</v>
      </c>
      <c r="T68" s="6">
        <f t="shared" si="12"/>
        <v>5.0928801049079517</v>
      </c>
      <c r="U68" s="25">
        <v>69047.535148952215</v>
      </c>
      <c r="V68" s="26">
        <v>212</v>
      </c>
      <c r="W68" s="5">
        <v>40310</v>
      </c>
      <c r="X68" s="6">
        <f t="shared" si="22"/>
        <v>5.2592408831555444</v>
      </c>
      <c r="Y68" s="6">
        <f t="shared" si="13"/>
        <v>-17.74866000616435</v>
      </c>
      <c r="Z68" s="25">
        <v>370264.29240035667</v>
      </c>
      <c r="AA68" s="26">
        <v>1239</v>
      </c>
      <c r="AB68" s="5">
        <v>95381</v>
      </c>
      <c r="AC68" s="6">
        <f t="shared" si="23"/>
        <v>12.990008492257367</v>
      </c>
      <c r="AD68" s="6">
        <f t="shared" si="14"/>
        <v>-4.522447489797667</v>
      </c>
      <c r="AE68" s="25">
        <v>1137525.7336337946</v>
      </c>
      <c r="AF68" s="26">
        <v>1262</v>
      </c>
      <c r="AG68" s="5">
        <v>92467</v>
      </c>
      <c r="AH68" s="6">
        <f t="shared" si="24"/>
        <v>13.648112299523074</v>
      </c>
      <c r="AI68" s="6">
        <f t="shared" si="15"/>
        <v>7.5001431006437862</v>
      </c>
      <c r="AJ68" s="25">
        <v>419236.2856292518</v>
      </c>
      <c r="AK68" s="26">
        <v>211</v>
      </c>
      <c r="AL68" s="5">
        <v>34533</v>
      </c>
      <c r="AM68" s="6">
        <f t="shared" si="25"/>
        <v>6.110097587814554</v>
      </c>
      <c r="AN68" s="6">
        <f t="shared" si="16"/>
        <v>-12.390003273704782</v>
      </c>
      <c r="AO68" s="25">
        <v>210202.4421820289</v>
      </c>
      <c r="AP68" s="26">
        <v>1125</v>
      </c>
      <c r="AQ68" s="5">
        <v>85762</v>
      </c>
      <c r="AR68" s="6">
        <f t="shared" si="26"/>
        <v>13.11769781488305</v>
      </c>
      <c r="AS68" s="6">
        <f t="shared" si="17"/>
        <v>-3.743349974861875</v>
      </c>
      <c r="AT68" s="25">
        <v>1458224.691323594</v>
      </c>
      <c r="AU68" s="26">
        <v>184</v>
      </c>
      <c r="AV68" s="25">
        <v>14707</v>
      </c>
    </row>
    <row r="69" spans="1:48" x14ac:dyDescent="0.25">
      <c r="A69" s="13">
        <v>1996</v>
      </c>
      <c r="B69" s="26">
        <f>(B68+B70)/2</f>
        <v>1004</v>
      </c>
      <c r="C69" s="5">
        <f>(C68+C70)/2</f>
        <v>59419.5</v>
      </c>
      <c r="D69" s="6">
        <f t="shared" si="18"/>
        <v>16.896809969791061</v>
      </c>
      <c r="E69" s="6">
        <f t="shared" si="9"/>
        <v>2.6065777766328559</v>
      </c>
      <c r="F69" s="25">
        <v>679716.04119948007</v>
      </c>
      <c r="G69" s="26">
        <f>(G68+G70)/2</f>
        <v>249.5</v>
      </c>
      <c r="H69" s="5">
        <f>(H68+H70)/2</f>
        <v>41745.5</v>
      </c>
      <c r="I69" s="6">
        <f t="shared" si="19"/>
        <v>5.9766920985495444</v>
      </c>
      <c r="J69" s="6">
        <f t="shared" si="10"/>
        <v>1.3558951115651994</v>
      </c>
      <c r="K69" s="25">
        <v>160837.06280919645</v>
      </c>
      <c r="L69" s="26">
        <f>(L68+L70)/2</f>
        <v>1864.5</v>
      </c>
      <c r="M69" s="5">
        <f>(M68+M70)/2</f>
        <v>150004</v>
      </c>
      <c r="N69" s="6">
        <f t="shared" si="20"/>
        <v>12.429668542172209</v>
      </c>
      <c r="O69" s="6">
        <f t="shared" si="11"/>
        <v>1.0566926614796304</v>
      </c>
      <c r="P69" s="25">
        <v>758727.43668790965</v>
      </c>
      <c r="Q69" s="26">
        <f>(Q68+Q70)/2</f>
        <v>101</v>
      </c>
      <c r="R69" s="5">
        <f>(R68+R70)/2</f>
        <v>14376</v>
      </c>
      <c r="S69" s="6">
        <f t="shared" si="21"/>
        <v>7.0255982192543129</v>
      </c>
      <c r="T69" s="6">
        <f t="shared" si="12"/>
        <v>5.4628320443369427</v>
      </c>
      <c r="U69" s="25">
        <v>83762.583623319093</v>
      </c>
      <c r="V69" s="26">
        <f>(V68+V70)/2</f>
        <v>205</v>
      </c>
      <c r="W69" s="5">
        <f>(W68+W70)/2</f>
        <v>40706</v>
      </c>
      <c r="X69" s="6">
        <f t="shared" si="22"/>
        <v>5.0361126123912934</v>
      </c>
      <c r="Y69" s="6">
        <f t="shared" si="13"/>
        <v>-4.2425946200504523</v>
      </c>
      <c r="Z69" s="25">
        <v>382826.88558711542</v>
      </c>
      <c r="AA69" s="26">
        <f>(AA68+AA70)/2</f>
        <v>1221.5</v>
      </c>
      <c r="AB69" s="5">
        <f>(AB68+AB70)/2</f>
        <v>94488</v>
      </c>
      <c r="AC69" s="6">
        <f t="shared" si="23"/>
        <v>12.927567521801711</v>
      </c>
      <c r="AD69" s="6">
        <f t="shared" si="14"/>
        <v>-0.48068460072888736</v>
      </c>
      <c r="AE69" s="25">
        <v>1130356.9538919255</v>
      </c>
      <c r="AF69" s="26">
        <f>(AF70+AF68)/2</f>
        <v>1275.5</v>
      </c>
      <c r="AG69" s="5">
        <f>(AG70+AG68)/2</f>
        <v>91540.5</v>
      </c>
      <c r="AH69" s="6">
        <f t="shared" si="24"/>
        <v>13.933723324648652</v>
      </c>
      <c r="AI69" s="6">
        <f t="shared" si="15"/>
        <v>2.0926778653159084</v>
      </c>
      <c r="AJ69" s="25">
        <v>419363.54271524923</v>
      </c>
      <c r="AK69" s="26">
        <f>(AK68+AK70)/2</f>
        <v>208.5</v>
      </c>
      <c r="AL69" s="5">
        <f>(AL68+AL70)/2</f>
        <v>32356</v>
      </c>
      <c r="AM69" s="6">
        <f t="shared" si="25"/>
        <v>6.4439362096674504</v>
      </c>
      <c r="AN69" s="6">
        <f t="shared" si="16"/>
        <v>5.4637199660881857</v>
      </c>
      <c r="AO69" s="25">
        <v>228197.17371345792</v>
      </c>
      <c r="AP69" s="26">
        <f>(AP68+AP70)/2</f>
        <v>1106</v>
      </c>
      <c r="AQ69" s="5">
        <f>(AQ68+AQ70)/2</f>
        <v>85480.5</v>
      </c>
      <c r="AR69" s="6">
        <f t="shared" si="26"/>
        <v>12.938623428735209</v>
      </c>
      <c r="AS69" s="6">
        <f t="shared" si="17"/>
        <v>-1.3651357782054327</v>
      </c>
      <c r="AT69" s="25">
        <v>1514177.3203307614</v>
      </c>
      <c r="AU69" s="26" t="s">
        <v>37</v>
      </c>
      <c r="AV69" s="25" t="s">
        <v>37</v>
      </c>
    </row>
    <row r="70" spans="1:48" x14ac:dyDescent="0.25">
      <c r="A70" s="13">
        <v>1997</v>
      </c>
      <c r="B70" s="26">
        <v>981</v>
      </c>
      <c r="C70" s="5">
        <v>56474</v>
      </c>
      <c r="D70" s="6">
        <f t="shared" si="18"/>
        <v>17.370825512625277</v>
      </c>
      <c r="E70" s="6">
        <f t="shared" si="9"/>
        <v>2.8053552338085379</v>
      </c>
      <c r="F70" s="25">
        <v>647301.14628052746</v>
      </c>
      <c r="G70" s="26">
        <v>241</v>
      </c>
      <c r="H70" s="5">
        <v>39738</v>
      </c>
      <c r="I70" s="6">
        <f t="shared" si="19"/>
        <v>6.0647239418189134</v>
      </c>
      <c r="J70" s="6">
        <f t="shared" si="10"/>
        <v>1.4729191636077925</v>
      </c>
      <c r="K70" s="25">
        <v>160958.95194115999</v>
      </c>
      <c r="L70" s="26">
        <v>1840</v>
      </c>
      <c r="M70" s="5">
        <v>146427</v>
      </c>
      <c r="N70" s="6">
        <f t="shared" si="20"/>
        <v>12.565988513047458</v>
      </c>
      <c r="O70" s="6">
        <f t="shared" si="11"/>
        <v>1.096730539617637</v>
      </c>
      <c r="P70" s="25">
        <v>772006.97410427092</v>
      </c>
      <c r="Q70" s="26">
        <v>104</v>
      </c>
      <c r="R70" s="5">
        <v>14041</v>
      </c>
      <c r="S70" s="6">
        <f t="shared" si="21"/>
        <v>7.4068798518624028</v>
      </c>
      <c r="T70" s="6">
        <f t="shared" si="12"/>
        <v>5.427034406310792</v>
      </c>
      <c r="U70" s="25">
        <v>77948.110550537705</v>
      </c>
      <c r="V70" s="26">
        <v>198</v>
      </c>
      <c r="W70" s="5">
        <v>41102</v>
      </c>
      <c r="X70" s="6">
        <f t="shared" si="22"/>
        <v>4.8172838304705365</v>
      </c>
      <c r="Y70" s="6">
        <f t="shared" si="13"/>
        <v>-4.3451923887152821</v>
      </c>
      <c r="Z70" s="25">
        <v>426197.51862947404</v>
      </c>
      <c r="AA70" s="26">
        <v>1204</v>
      </c>
      <c r="AB70" s="5">
        <v>93595</v>
      </c>
      <c r="AC70" s="6">
        <f t="shared" si="23"/>
        <v>12.863935039264918</v>
      </c>
      <c r="AD70" s="6">
        <f t="shared" si="14"/>
        <v>-0.49222316904924152</v>
      </c>
      <c r="AE70" s="25">
        <v>1165312.7662220094</v>
      </c>
      <c r="AF70" s="26">
        <v>1289</v>
      </c>
      <c r="AG70" s="5">
        <v>90614</v>
      </c>
      <c r="AH70" s="6">
        <f t="shared" si="24"/>
        <v>14.225174917783123</v>
      </c>
      <c r="AI70" s="6">
        <f t="shared" si="15"/>
        <v>2.0916992992023604</v>
      </c>
      <c r="AJ70" s="25">
        <v>441232.808323776</v>
      </c>
      <c r="AK70" s="26">
        <v>206</v>
      </c>
      <c r="AL70" s="5">
        <v>30179</v>
      </c>
      <c r="AM70" s="6">
        <f t="shared" si="25"/>
        <v>6.8259385665529013</v>
      </c>
      <c r="AN70" s="6">
        <f t="shared" si="16"/>
        <v>5.9280902922712944</v>
      </c>
      <c r="AO70" s="25">
        <v>234930.05027729599</v>
      </c>
      <c r="AP70" s="26">
        <v>1087</v>
      </c>
      <c r="AQ70" s="5">
        <v>85199</v>
      </c>
      <c r="AR70" s="6">
        <f t="shared" si="26"/>
        <v>12.758365708517704</v>
      </c>
      <c r="AS70" s="6">
        <f t="shared" si="17"/>
        <v>-1.3931754116683892</v>
      </c>
      <c r="AT70" s="25">
        <v>1536601.2237480546</v>
      </c>
      <c r="AU70" s="26">
        <v>296</v>
      </c>
      <c r="AV70" s="25">
        <v>20392</v>
      </c>
    </row>
    <row r="71" spans="1:48" x14ac:dyDescent="0.25">
      <c r="A71" s="13">
        <v>1998</v>
      </c>
      <c r="B71" s="26">
        <v>983</v>
      </c>
      <c r="C71" s="5">
        <v>58803</v>
      </c>
      <c r="D71" s="6">
        <f t="shared" si="18"/>
        <v>16.716834175127122</v>
      </c>
      <c r="E71" s="6">
        <f t="shared" si="9"/>
        <v>-3.7648834652263834</v>
      </c>
      <c r="F71" s="25">
        <v>656122.07012613525</v>
      </c>
      <c r="G71" s="26">
        <v>235</v>
      </c>
      <c r="H71" s="5">
        <v>37232</v>
      </c>
      <c r="I71" s="6">
        <f t="shared" si="19"/>
        <v>6.3117748173614094</v>
      </c>
      <c r="J71" s="6">
        <f t="shared" si="10"/>
        <v>4.0735716565592153</v>
      </c>
      <c r="K71" s="25">
        <v>152386.26692088647</v>
      </c>
      <c r="L71" s="26">
        <v>1808</v>
      </c>
      <c r="M71" s="5">
        <v>139202</v>
      </c>
      <c r="N71" s="6">
        <f t="shared" si="20"/>
        <v>12.988319133345787</v>
      </c>
      <c r="O71" s="6">
        <f t="shared" si="11"/>
        <v>3.3609024857838796</v>
      </c>
      <c r="P71" s="25">
        <v>759507.92337706895</v>
      </c>
      <c r="Q71" s="26">
        <v>109</v>
      </c>
      <c r="R71" s="5">
        <v>13830</v>
      </c>
      <c r="S71" s="6">
        <f t="shared" si="21"/>
        <v>7.8814172089660159</v>
      </c>
      <c r="T71" s="6">
        <f t="shared" si="12"/>
        <v>6.4067106068190691</v>
      </c>
      <c r="U71" s="25">
        <v>70293.404608658704</v>
      </c>
      <c r="V71" s="26">
        <v>192</v>
      </c>
      <c r="W71" s="5">
        <v>43296</v>
      </c>
      <c r="X71" s="6">
        <f t="shared" si="22"/>
        <v>4.434589800443459</v>
      </c>
      <c r="Y71" s="6">
        <f t="shared" si="13"/>
        <v>-7.9441868798853248</v>
      </c>
      <c r="Z71" s="25">
        <v>452804.560625093</v>
      </c>
      <c r="AA71" s="26">
        <v>1199</v>
      </c>
      <c r="AB71" s="5">
        <v>93949</v>
      </c>
      <c r="AC71" s="6">
        <f t="shared" si="23"/>
        <v>12.762243344793452</v>
      </c>
      <c r="AD71" s="6">
        <f t="shared" si="14"/>
        <v>-0.79051778605123324</v>
      </c>
      <c r="AE71" s="25">
        <v>1205635.4395946509</v>
      </c>
      <c r="AF71" s="26">
        <v>1342</v>
      </c>
      <c r="AG71" s="5">
        <v>95651</v>
      </c>
      <c r="AH71" s="6">
        <f t="shared" si="24"/>
        <v>14.030172188476858</v>
      </c>
      <c r="AI71" s="6">
        <f t="shared" si="15"/>
        <v>-1.3708283408345976</v>
      </c>
      <c r="AJ71" s="25">
        <v>463581.91362305213</v>
      </c>
      <c r="AK71" s="26">
        <v>223</v>
      </c>
      <c r="AL71" s="5">
        <v>29546</v>
      </c>
      <c r="AM71" s="6">
        <f t="shared" si="25"/>
        <v>7.5475529682528935</v>
      </c>
      <c r="AN71" s="6">
        <f t="shared" si="16"/>
        <v>10.571650984904885</v>
      </c>
      <c r="AO71" s="25">
        <v>250733.30161052383</v>
      </c>
      <c r="AP71" s="26">
        <v>1061</v>
      </c>
      <c r="AQ71" s="5">
        <v>86984</v>
      </c>
      <c r="AR71" s="6">
        <f t="shared" si="26"/>
        <v>12.197645544008093</v>
      </c>
      <c r="AS71" s="6">
        <f t="shared" si="17"/>
        <v>-4.394921554374827</v>
      </c>
      <c r="AT71" s="25">
        <v>1558127.3467854282</v>
      </c>
      <c r="AU71" s="26">
        <v>287</v>
      </c>
      <c r="AV71" s="25">
        <v>13042</v>
      </c>
    </row>
    <row r="72" spans="1:48" x14ac:dyDescent="0.25">
      <c r="A72" s="13">
        <v>1999</v>
      </c>
      <c r="B72" s="26">
        <v>893</v>
      </c>
      <c r="C72" s="5">
        <v>55712</v>
      </c>
      <c r="D72" s="6">
        <f t="shared" si="18"/>
        <v>16.028862722573237</v>
      </c>
      <c r="E72" s="6">
        <f t="shared" si="9"/>
        <v>-4.1154410299619641</v>
      </c>
      <c r="F72" s="25">
        <v>651595.52623450221</v>
      </c>
      <c r="G72" s="26">
        <v>217</v>
      </c>
      <c r="H72" s="5">
        <v>34185</v>
      </c>
      <c r="I72" s="6">
        <f t="shared" si="19"/>
        <v>6.3478133684364488</v>
      </c>
      <c r="J72" s="6">
        <f t="shared" si="10"/>
        <v>0.57097333345781565</v>
      </c>
      <c r="K72" s="25">
        <v>138131.8836239331</v>
      </c>
      <c r="L72" s="26">
        <v>1661</v>
      </c>
      <c r="M72" s="5">
        <v>122656</v>
      </c>
      <c r="N72" s="6">
        <f t="shared" si="20"/>
        <v>13.541938429428646</v>
      </c>
      <c r="O72" s="6">
        <f t="shared" si="11"/>
        <v>4.2624398923299847</v>
      </c>
      <c r="P72" s="25">
        <v>690829.09830073745</v>
      </c>
      <c r="Q72" s="26">
        <v>101</v>
      </c>
      <c r="R72" s="5">
        <v>11197</v>
      </c>
      <c r="S72" s="6">
        <f t="shared" si="21"/>
        <v>9.0202732874877203</v>
      </c>
      <c r="T72" s="6">
        <f t="shared" si="12"/>
        <v>14.449889510050614</v>
      </c>
      <c r="U72" s="25">
        <v>64308.611116612301</v>
      </c>
      <c r="V72" s="26">
        <v>186</v>
      </c>
      <c r="W72" s="5">
        <v>46160</v>
      </c>
      <c r="X72" s="6">
        <f t="shared" si="22"/>
        <v>4.02946273830156</v>
      </c>
      <c r="Y72" s="6">
        <f t="shared" si="13"/>
        <v>-9.1356152512998214</v>
      </c>
      <c r="Z72" s="25">
        <v>366370.0329109634</v>
      </c>
      <c r="AA72" s="26">
        <v>1141</v>
      </c>
      <c r="AB72" s="5">
        <v>87717</v>
      </c>
      <c r="AC72" s="6">
        <f t="shared" si="23"/>
        <v>13.007740802809034</v>
      </c>
      <c r="AD72" s="6">
        <f t="shared" si="14"/>
        <v>1.9236230761556168</v>
      </c>
      <c r="AE72" s="25">
        <v>1246953.4873254362</v>
      </c>
      <c r="AF72" s="26">
        <v>1310</v>
      </c>
      <c r="AG72" s="5">
        <v>93024</v>
      </c>
      <c r="AH72" s="6">
        <f t="shared" si="24"/>
        <v>14.082387340901272</v>
      </c>
      <c r="AI72" s="6">
        <f t="shared" si="15"/>
        <v>0.3721633043627196</v>
      </c>
      <c r="AJ72" s="25">
        <v>447901.73462742945</v>
      </c>
      <c r="AK72" s="26">
        <v>204</v>
      </c>
      <c r="AL72" s="5">
        <v>28564</v>
      </c>
      <c r="AM72" s="6">
        <f t="shared" si="25"/>
        <v>7.1418568827895248</v>
      </c>
      <c r="AN72" s="6">
        <f t="shared" si="16"/>
        <v>-5.3752002426460503</v>
      </c>
      <c r="AO72" s="25">
        <v>260247.12354175348</v>
      </c>
      <c r="AP72" s="26">
        <v>1032</v>
      </c>
      <c r="AQ72" s="5">
        <v>86496</v>
      </c>
      <c r="AR72" s="6">
        <f t="shared" si="26"/>
        <v>11.931187569367371</v>
      </c>
      <c r="AS72" s="6">
        <f t="shared" si="17"/>
        <v>-2.1845033427095784</v>
      </c>
      <c r="AT72" s="25">
        <v>1639198.2357055056</v>
      </c>
      <c r="AU72" s="26">
        <v>313</v>
      </c>
      <c r="AV72" s="25">
        <v>14285</v>
      </c>
    </row>
    <row r="73" spans="1:48" x14ac:dyDescent="0.25">
      <c r="A73" s="13">
        <v>2000</v>
      </c>
      <c r="B73" s="26">
        <v>1007</v>
      </c>
      <c r="C73" s="5">
        <v>65281</v>
      </c>
      <c r="D73" s="6">
        <f t="shared" si="18"/>
        <v>15.425621543787626</v>
      </c>
      <c r="E73" s="6">
        <f t="shared" si="9"/>
        <v>-3.7634683709410912</v>
      </c>
      <c r="F73" s="25">
        <v>658686.19699805486</v>
      </c>
      <c r="G73" s="26">
        <v>221</v>
      </c>
      <c r="H73" s="5">
        <v>34584</v>
      </c>
      <c r="I73" s="6">
        <f t="shared" si="19"/>
        <v>6.3902382604672683</v>
      </c>
      <c r="J73" s="6">
        <f t="shared" si="10"/>
        <v>0.66833867929657276</v>
      </c>
      <c r="K73" s="25">
        <v>137076.54347621018</v>
      </c>
      <c r="L73" s="26">
        <v>1744</v>
      </c>
      <c r="M73" s="5">
        <v>114292</v>
      </c>
      <c r="N73" s="6">
        <f t="shared" si="20"/>
        <v>15.259160746158962</v>
      </c>
      <c r="O73" s="6">
        <f t="shared" si="11"/>
        <v>12.680771853153141</v>
      </c>
      <c r="P73" s="25">
        <v>690718.18440720311</v>
      </c>
      <c r="Q73" s="26">
        <v>110</v>
      </c>
      <c r="R73" s="5">
        <v>12083</v>
      </c>
      <c r="S73" s="6">
        <f t="shared" si="21"/>
        <v>9.1036994123975834</v>
      </c>
      <c r="T73" s="6">
        <f t="shared" si="12"/>
        <v>0.9248735847680567</v>
      </c>
      <c r="U73" s="25">
        <v>58762.017073908479</v>
      </c>
      <c r="V73" s="26">
        <v>197</v>
      </c>
      <c r="W73" s="5">
        <v>36336</v>
      </c>
      <c r="X73" s="6">
        <f t="shared" si="22"/>
        <v>5.4216204315279608</v>
      </c>
      <c r="Y73" s="6">
        <f t="shared" si="13"/>
        <v>34.549461892113257</v>
      </c>
      <c r="Z73" s="25">
        <v>378706.62964232557</v>
      </c>
      <c r="AA73" s="26">
        <v>1221</v>
      </c>
      <c r="AB73" s="5">
        <v>90632</v>
      </c>
      <c r="AC73" s="6">
        <f t="shared" si="23"/>
        <v>13.472062847559361</v>
      </c>
      <c r="AD73" s="6">
        <f t="shared" si="14"/>
        <v>3.5695825415744475</v>
      </c>
      <c r="AE73" s="25">
        <v>1258272.6582952773</v>
      </c>
      <c r="AF73" s="26">
        <v>1396</v>
      </c>
      <c r="AG73" s="5">
        <v>96699</v>
      </c>
      <c r="AH73" s="6">
        <f t="shared" si="24"/>
        <v>14.436550533097551</v>
      </c>
      <c r="AI73" s="6">
        <f t="shared" si="15"/>
        <v>2.5149371596081367</v>
      </c>
      <c r="AJ73" s="25">
        <v>463724.67222156026</v>
      </c>
      <c r="AK73" s="26">
        <v>204</v>
      </c>
      <c r="AL73" s="5">
        <v>28692</v>
      </c>
      <c r="AM73" s="6">
        <f t="shared" si="25"/>
        <v>7.1099958176495193</v>
      </c>
      <c r="AN73" s="6">
        <f t="shared" si="16"/>
        <v>-0.44611738463682254</v>
      </c>
      <c r="AO73" s="25">
        <v>270125.8395619833</v>
      </c>
      <c r="AP73" s="26">
        <v>1342</v>
      </c>
      <c r="AQ73" s="5">
        <v>103826</v>
      </c>
      <c r="AR73" s="6">
        <f t="shared" si="26"/>
        <v>12.925471461868897</v>
      </c>
      <c r="AS73" s="6">
        <f t="shared" si="17"/>
        <v>8.3334863920360469</v>
      </c>
      <c r="AT73" s="25">
        <v>1685938.2993723915</v>
      </c>
      <c r="AU73" s="26">
        <v>217</v>
      </c>
      <c r="AV73" s="25">
        <v>13070</v>
      </c>
    </row>
    <row r="74" spans="1:48" x14ac:dyDescent="0.25">
      <c r="A74" s="13">
        <v>2001</v>
      </c>
      <c r="B74" s="26">
        <v>1013</v>
      </c>
      <c r="C74" s="5">
        <v>66447</v>
      </c>
      <c r="D74" s="6">
        <f t="shared" si="18"/>
        <v>15.245233042876277</v>
      </c>
      <c r="E74" s="6">
        <f t="shared" si="9"/>
        <v>-1.1694083145971945</v>
      </c>
      <c r="F74" s="25">
        <v>638700.61738439125</v>
      </c>
      <c r="G74" s="26">
        <v>221</v>
      </c>
      <c r="H74" s="5">
        <v>34090</v>
      </c>
      <c r="I74" s="6">
        <f t="shared" si="19"/>
        <v>6.4828395423877971</v>
      </c>
      <c r="J74" s="6">
        <f t="shared" si="10"/>
        <v>1.4491053094749184</v>
      </c>
      <c r="K74" s="25">
        <v>136880.19181324032</v>
      </c>
      <c r="L74" s="26">
        <v>1497</v>
      </c>
      <c r="M74" s="5">
        <v>105575</v>
      </c>
      <c r="N74" s="6">
        <f t="shared" si="20"/>
        <v>14.179493251243192</v>
      </c>
      <c r="O74" s="6">
        <f t="shared" si="11"/>
        <v>-7.0755365440890543</v>
      </c>
      <c r="P74" s="25">
        <v>693806.01862855407</v>
      </c>
      <c r="Q74" s="26">
        <v>111</v>
      </c>
      <c r="R74" s="5">
        <v>10470</v>
      </c>
      <c r="S74" s="6">
        <f t="shared" si="21"/>
        <v>10.601719197707736</v>
      </c>
      <c r="T74" s="6">
        <f t="shared" si="12"/>
        <v>16.455066423547791</v>
      </c>
      <c r="U74" s="25">
        <v>57058.697209721598</v>
      </c>
      <c r="V74" s="26">
        <v>196</v>
      </c>
      <c r="W74" s="5">
        <v>54198</v>
      </c>
      <c r="X74" s="6">
        <f t="shared" si="22"/>
        <v>3.6163696077346024</v>
      </c>
      <c r="Y74" s="6">
        <f t="shared" si="13"/>
        <v>-33.297255803733741</v>
      </c>
      <c r="Z74" s="25">
        <v>407725.43888629787</v>
      </c>
      <c r="AA74" s="26">
        <v>1217</v>
      </c>
      <c r="AB74" s="5">
        <v>92236</v>
      </c>
      <c r="AC74" s="6">
        <f t="shared" si="23"/>
        <v>13.194414328461772</v>
      </c>
      <c r="AD74" s="6">
        <f t="shared" si="14"/>
        <v>-2.0609206046562396</v>
      </c>
      <c r="AE74" s="25">
        <v>1290633.8490468441</v>
      </c>
      <c r="AF74" s="26">
        <v>1362</v>
      </c>
      <c r="AG74" s="5">
        <v>84833</v>
      </c>
      <c r="AH74" s="6">
        <f t="shared" si="24"/>
        <v>16.055072907948556</v>
      </c>
      <c r="AI74" s="6">
        <f t="shared" si="15"/>
        <v>11.211281885796376</v>
      </c>
      <c r="AJ74" s="25">
        <v>467861.97533142439</v>
      </c>
      <c r="AK74" s="26">
        <v>237</v>
      </c>
      <c r="AL74" s="5">
        <v>32118</v>
      </c>
      <c r="AM74" s="6">
        <f t="shared" si="25"/>
        <v>7.3790397907715306</v>
      </c>
      <c r="AN74" s="6">
        <f t="shared" si="16"/>
        <v>3.7840243513807597</v>
      </c>
      <c r="AO74" s="25">
        <v>277643.70375070779</v>
      </c>
      <c r="AP74" s="26">
        <v>1363</v>
      </c>
      <c r="AQ74" s="5">
        <v>107226</v>
      </c>
      <c r="AR74" s="6">
        <f t="shared" si="26"/>
        <v>12.711469233208364</v>
      </c>
      <c r="AS74" s="6">
        <f t="shared" si="17"/>
        <v>-1.6556628459693363</v>
      </c>
      <c r="AT74" s="25">
        <v>1688120.7893296324</v>
      </c>
      <c r="AU74" s="26">
        <v>193</v>
      </c>
      <c r="AV74" s="25">
        <v>12417</v>
      </c>
    </row>
    <row r="75" spans="1:48" x14ac:dyDescent="0.25">
      <c r="A75" s="13">
        <v>2002</v>
      </c>
      <c r="B75" s="26">
        <v>1012</v>
      </c>
      <c r="C75" s="5">
        <v>60874</v>
      </c>
      <c r="D75" s="6">
        <f t="shared" si="18"/>
        <v>16.624503071919047</v>
      </c>
      <c r="E75" s="6">
        <f t="shared" si="9"/>
        <v>9.0472216801386907</v>
      </c>
      <c r="F75" s="25">
        <v>649954.31863497081</v>
      </c>
      <c r="G75" s="26">
        <v>215</v>
      </c>
      <c r="H75" s="5">
        <v>33110</v>
      </c>
      <c r="I75" s="6">
        <f t="shared" si="19"/>
        <v>6.4935064935064943</v>
      </c>
      <c r="J75" s="6">
        <f t="shared" si="10"/>
        <v>0.16454134101194007</v>
      </c>
      <c r="K75" s="25">
        <v>142249.14329244709</v>
      </c>
      <c r="L75" s="26">
        <v>1519</v>
      </c>
      <c r="M75" s="5">
        <v>103916</v>
      </c>
      <c r="N75" s="6">
        <f t="shared" si="20"/>
        <v>14.617575734246891</v>
      </c>
      <c r="O75" s="6">
        <f t="shared" si="11"/>
        <v>3.0895496421586848</v>
      </c>
      <c r="P75" s="25">
        <v>707234.46447270515</v>
      </c>
      <c r="Q75" s="26">
        <v>112</v>
      </c>
      <c r="R75" s="5">
        <v>9908</v>
      </c>
      <c r="S75" s="6">
        <f t="shared" si="21"/>
        <v>11.303996770286636</v>
      </c>
      <c r="T75" s="6">
        <f t="shared" si="12"/>
        <v>6.6241857521631422</v>
      </c>
      <c r="U75" s="25">
        <v>57103.694514696763</v>
      </c>
      <c r="V75" s="26">
        <v>220</v>
      </c>
      <c r="W75" s="5">
        <v>54453</v>
      </c>
      <c r="X75" s="6">
        <f t="shared" si="22"/>
        <v>4.0401814408756174</v>
      </c>
      <c r="Y75" s="6">
        <f t="shared" si="13"/>
        <v>11.719262108457517</v>
      </c>
      <c r="Z75" s="25">
        <v>426993.78048252594</v>
      </c>
      <c r="AA75" s="26">
        <v>1202</v>
      </c>
      <c r="AB75" s="5">
        <v>91970</v>
      </c>
      <c r="AC75" s="6">
        <f t="shared" si="23"/>
        <v>13.069479177992823</v>
      </c>
      <c r="AD75" s="6">
        <f t="shared" si="14"/>
        <v>-0.94687909109728075</v>
      </c>
      <c r="AE75" s="25">
        <v>1346808.2391470233</v>
      </c>
      <c r="AF75" s="26">
        <v>1338</v>
      </c>
      <c r="AG75" s="5">
        <v>92274</v>
      </c>
      <c r="AH75" s="6">
        <f t="shared" si="24"/>
        <v>14.500292606801482</v>
      </c>
      <c r="AI75" s="6">
        <f t="shared" si="15"/>
        <v>-9.6840438536864752</v>
      </c>
      <c r="AJ75" s="25">
        <v>491198.31502924545</v>
      </c>
      <c r="AK75" s="26">
        <v>300</v>
      </c>
      <c r="AL75" s="5">
        <v>32631</v>
      </c>
      <c r="AM75" s="6">
        <f t="shared" si="25"/>
        <v>9.1937115013330875</v>
      </c>
      <c r="AN75" s="6">
        <f t="shared" si="16"/>
        <v>24.592247257306362</v>
      </c>
      <c r="AO75" s="25">
        <v>284538.18207344977</v>
      </c>
      <c r="AP75" s="26">
        <v>1484</v>
      </c>
      <c r="AQ75" s="5">
        <v>105628</v>
      </c>
      <c r="AR75" s="6">
        <f t="shared" si="26"/>
        <v>14.049305108493961</v>
      </c>
      <c r="AS75" s="6">
        <f t="shared" si="17"/>
        <v>10.524636064810963</v>
      </c>
      <c r="AT75" s="25">
        <v>1657250.8690455721</v>
      </c>
      <c r="AU75" s="26">
        <v>747</v>
      </c>
      <c r="AV75" s="25">
        <v>34166</v>
      </c>
    </row>
    <row r="76" spans="1:48" x14ac:dyDescent="0.25">
      <c r="A76" s="13">
        <v>2003</v>
      </c>
      <c r="B76" s="26">
        <v>1206</v>
      </c>
      <c r="C76" s="5">
        <v>70205</v>
      </c>
      <c r="D76" s="6">
        <f t="shared" si="18"/>
        <v>17.178263656434726</v>
      </c>
      <c r="E76" s="6">
        <f t="shared" si="9"/>
        <v>3.3309902985975732</v>
      </c>
      <c r="F76" s="25">
        <v>682235.89915419498</v>
      </c>
      <c r="G76" s="26">
        <v>248</v>
      </c>
      <c r="H76" s="5">
        <v>36942</v>
      </c>
      <c r="I76" s="6">
        <f t="shared" si="19"/>
        <v>6.7132261382708025</v>
      </c>
      <c r="J76" s="6">
        <f t="shared" si="10"/>
        <v>3.3836825293703452</v>
      </c>
      <c r="K76" s="25">
        <v>138129.46190086077</v>
      </c>
      <c r="L76" s="26">
        <v>1696</v>
      </c>
      <c r="M76" s="5">
        <v>112686</v>
      </c>
      <c r="N76" s="6">
        <f t="shared" si="20"/>
        <v>15.050671778215571</v>
      </c>
      <c r="O76" s="6">
        <f t="shared" si="11"/>
        <v>2.9628445362112821</v>
      </c>
      <c r="P76" s="25">
        <v>738833.936431646</v>
      </c>
      <c r="Q76" s="26">
        <v>124</v>
      </c>
      <c r="R76" s="5">
        <v>10490</v>
      </c>
      <c r="S76" s="6">
        <f t="shared" si="21"/>
        <v>11.820781696854146</v>
      </c>
      <c r="T76" s="6">
        <f t="shared" si="12"/>
        <v>4.5717009396704391</v>
      </c>
      <c r="U76" s="25">
        <v>55954.332456958509</v>
      </c>
      <c r="V76" s="26">
        <v>289</v>
      </c>
      <c r="W76" s="5">
        <v>58250</v>
      </c>
      <c r="X76" s="6">
        <f t="shared" si="22"/>
        <v>4.9613733905579398</v>
      </c>
      <c r="Y76" s="6">
        <f t="shared" si="13"/>
        <v>22.800756925477959</v>
      </c>
      <c r="Z76" s="25">
        <v>435115.49249370338</v>
      </c>
      <c r="AA76" s="26">
        <v>1474</v>
      </c>
      <c r="AB76" s="5">
        <v>104841</v>
      </c>
      <c r="AC76" s="6">
        <f t="shared" si="23"/>
        <v>14.059385164201029</v>
      </c>
      <c r="AD76" s="6">
        <f t="shared" si="14"/>
        <v>7.5741808279175231</v>
      </c>
      <c r="AE76" s="25">
        <v>1378357.7615113743</v>
      </c>
      <c r="AF76" s="26">
        <v>1575</v>
      </c>
      <c r="AG76" s="5">
        <v>99754</v>
      </c>
      <c r="AH76" s="6">
        <f t="shared" si="24"/>
        <v>15.78884054774746</v>
      </c>
      <c r="AI76" s="6">
        <f t="shared" si="15"/>
        <v>8.8863581990171312</v>
      </c>
      <c r="AJ76" s="25">
        <v>524603.03493814648</v>
      </c>
      <c r="AK76" s="26">
        <v>389</v>
      </c>
      <c r="AL76" s="5">
        <v>36857</v>
      </c>
      <c r="AM76" s="6">
        <f t="shared" si="25"/>
        <v>10.554304474048349</v>
      </c>
      <c r="AN76" s="6">
        <f t="shared" si="16"/>
        <v>14.799169764223901</v>
      </c>
      <c r="AO76" s="25">
        <v>304489.66504468559</v>
      </c>
      <c r="AP76" s="26">
        <v>1517</v>
      </c>
      <c r="AQ76" s="5">
        <v>117779</v>
      </c>
      <c r="AR76" s="6">
        <f t="shared" si="26"/>
        <v>12.88005501829698</v>
      </c>
      <c r="AS76" s="6">
        <f t="shared" si="17"/>
        <v>-8.3224763158575907</v>
      </c>
      <c r="AT76" s="25">
        <v>1715965.027609759</v>
      </c>
      <c r="AU76" s="26">
        <v>449</v>
      </c>
      <c r="AV76" s="25">
        <v>21703</v>
      </c>
    </row>
    <row r="77" spans="1:48" x14ac:dyDescent="0.25">
      <c r="A77" s="13">
        <v>2004</v>
      </c>
      <c r="B77" s="26">
        <v>1277</v>
      </c>
      <c r="C77" s="5">
        <v>72111</v>
      </c>
      <c r="D77" s="6">
        <f t="shared" si="18"/>
        <v>17.708810028983095</v>
      </c>
      <c r="E77" s="6">
        <f t="shared" si="9"/>
        <v>3.0884749655686732</v>
      </c>
      <c r="F77" s="25">
        <v>696059.31368925015</v>
      </c>
      <c r="G77" s="26">
        <v>244</v>
      </c>
      <c r="H77" s="5">
        <v>34774</v>
      </c>
      <c r="I77" s="6">
        <f t="shared" si="19"/>
        <v>7.0167366423189739</v>
      </c>
      <c r="J77" s="6">
        <f t="shared" si="10"/>
        <v>4.5210826776401403</v>
      </c>
      <c r="K77" s="25">
        <v>156352.05264243775</v>
      </c>
      <c r="L77" s="26">
        <v>1701</v>
      </c>
      <c r="M77" s="5">
        <v>108920</v>
      </c>
      <c r="N77" s="6">
        <f t="shared" si="20"/>
        <v>15.616966580976863</v>
      </c>
      <c r="O77" s="6">
        <f t="shared" si="11"/>
        <v>3.762588216035311</v>
      </c>
      <c r="P77" s="25">
        <v>745610.13707123813</v>
      </c>
      <c r="Q77" s="26">
        <v>127</v>
      </c>
      <c r="R77" s="5">
        <v>9484</v>
      </c>
      <c r="S77" s="6">
        <f t="shared" si="21"/>
        <v>13.390974272458879</v>
      </c>
      <c r="T77" s="6">
        <f t="shared" si="12"/>
        <v>13.283322675881969</v>
      </c>
      <c r="U77" s="25">
        <v>52222.257539221631</v>
      </c>
      <c r="V77" s="26">
        <v>284</v>
      </c>
      <c r="W77" s="5">
        <v>58463</v>
      </c>
      <c r="X77" s="6">
        <f t="shared" si="22"/>
        <v>4.8577732925097923</v>
      </c>
      <c r="Y77" s="6">
        <f t="shared" si="13"/>
        <v>-2.0881334641192364</v>
      </c>
      <c r="Z77" s="25">
        <v>452390.50002720265</v>
      </c>
      <c r="AA77" s="26">
        <v>1590</v>
      </c>
      <c r="AB77" s="5">
        <v>111326</v>
      </c>
      <c r="AC77" s="6">
        <f t="shared" si="23"/>
        <v>14.282377881177801</v>
      </c>
      <c r="AD77" s="6">
        <f t="shared" si="14"/>
        <v>1.5860773026161346</v>
      </c>
      <c r="AE77" s="25">
        <v>1414025.63825592</v>
      </c>
      <c r="AF77" s="26">
        <v>1584</v>
      </c>
      <c r="AG77" s="5">
        <v>99343</v>
      </c>
      <c r="AH77" s="6">
        <f t="shared" si="24"/>
        <v>15.944757053843754</v>
      </c>
      <c r="AI77" s="6">
        <f t="shared" si="15"/>
        <v>0.98751080311934203</v>
      </c>
      <c r="AJ77" s="25">
        <v>513164.23210771621</v>
      </c>
      <c r="AK77" s="26">
        <v>413</v>
      </c>
      <c r="AL77" s="5">
        <v>35139</v>
      </c>
      <c r="AM77" s="6">
        <f t="shared" si="25"/>
        <v>11.75332251913828</v>
      </c>
      <c r="AN77" s="6">
        <f t="shared" si="16"/>
        <v>11.360464804082152</v>
      </c>
      <c r="AO77" s="25">
        <v>327115.20469802723</v>
      </c>
      <c r="AP77" s="26">
        <v>1885</v>
      </c>
      <c r="AQ77" s="5">
        <v>134020</v>
      </c>
      <c r="AR77" s="6">
        <f t="shared" si="26"/>
        <v>14.065064915684227</v>
      </c>
      <c r="AS77" s="6">
        <f t="shared" si="17"/>
        <v>9.2003481018043818</v>
      </c>
      <c r="AT77" s="25">
        <v>1776415.2658451465</v>
      </c>
      <c r="AU77" s="26">
        <v>311</v>
      </c>
      <c r="AV77" s="25">
        <v>16772</v>
      </c>
    </row>
    <row r="78" spans="1:48" x14ac:dyDescent="0.25">
      <c r="A78" s="13">
        <v>2005</v>
      </c>
      <c r="B78" s="26">
        <v>1308</v>
      </c>
      <c r="C78" s="5">
        <v>70677</v>
      </c>
      <c r="D78" s="6">
        <f t="shared" si="18"/>
        <v>18.506727789804319</v>
      </c>
      <c r="E78" s="6">
        <f t="shared" si="9"/>
        <v>4.5057672396694857</v>
      </c>
      <c r="F78" s="25">
        <v>706075.0309086811</v>
      </c>
      <c r="G78" s="26">
        <v>267</v>
      </c>
      <c r="H78" s="5">
        <v>37471</v>
      </c>
      <c r="I78" s="6">
        <f t="shared" si="19"/>
        <v>7.1255103947052385</v>
      </c>
      <c r="J78" s="6">
        <f t="shared" si="10"/>
        <v>1.5502042891311338</v>
      </c>
      <c r="K78" s="25">
        <v>159922.77649485919</v>
      </c>
      <c r="L78" s="26">
        <v>1905</v>
      </c>
      <c r="M78" s="5">
        <v>119359</v>
      </c>
      <c r="N78" s="6">
        <f t="shared" si="20"/>
        <v>15.960254358699386</v>
      </c>
      <c r="O78" s="6">
        <f t="shared" si="11"/>
        <v>2.1981719429475133</v>
      </c>
      <c r="P78" s="25">
        <v>730276.58929478482</v>
      </c>
      <c r="Q78" s="26">
        <v>117</v>
      </c>
      <c r="R78" s="5">
        <v>8777</v>
      </c>
      <c r="S78" s="6">
        <f t="shared" si="21"/>
        <v>13.330295089438305</v>
      </c>
      <c r="T78" s="6">
        <f t="shared" si="12"/>
        <v>-0.4531349383993048</v>
      </c>
      <c r="U78" s="25">
        <v>47528.271027074778</v>
      </c>
      <c r="V78" s="26">
        <v>253</v>
      </c>
      <c r="W78" s="5">
        <v>55478</v>
      </c>
      <c r="X78" s="6">
        <f t="shared" si="22"/>
        <v>4.5603662713147548</v>
      </c>
      <c r="Y78" s="6">
        <f t="shared" si="13"/>
        <v>-6.1222910845512244</v>
      </c>
      <c r="Z78" s="25">
        <v>482077.27768945205</v>
      </c>
      <c r="AA78" s="26">
        <v>1567</v>
      </c>
      <c r="AB78" s="5">
        <v>113116</v>
      </c>
      <c r="AC78" s="6">
        <f t="shared" si="23"/>
        <v>13.853035821634428</v>
      </c>
      <c r="AD78" s="6">
        <f t="shared" si="14"/>
        <v>-3.006096485580223</v>
      </c>
      <c r="AE78" s="25">
        <v>1500575.3763266404</v>
      </c>
      <c r="AF78" s="26">
        <v>1615</v>
      </c>
      <c r="AG78" s="5">
        <v>102343</v>
      </c>
      <c r="AH78" s="6">
        <f t="shared" si="24"/>
        <v>15.780268313416647</v>
      </c>
      <c r="AI78" s="6">
        <f t="shared" si="15"/>
        <v>-1.0316164735006352</v>
      </c>
      <c r="AJ78" s="25">
        <v>532775.27521492518</v>
      </c>
      <c r="AK78" s="26">
        <v>324</v>
      </c>
      <c r="AL78" s="5">
        <v>33003</v>
      </c>
      <c r="AM78" s="6">
        <f t="shared" si="25"/>
        <v>9.817289337332971</v>
      </c>
      <c r="AN78" s="6">
        <f t="shared" si="16"/>
        <v>-16.472220333040376</v>
      </c>
      <c r="AO78" s="25">
        <v>354402.70694773417</v>
      </c>
      <c r="AP78" s="26">
        <v>1792</v>
      </c>
      <c r="AQ78" s="5">
        <v>136144</v>
      </c>
      <c r="AR78" s="6">
        <f t="shared" si="26"/>
        <v>13.162533787754143</v>
      </c>
      <c r="AS78" s="6">
        <f t="shared" si="17"/>
        <v>-6.4168287408588789</v>
      </c>
      <c r="AT78" s="25">
        <v>1851707.0240020799</v>
      </c>
      <c r="AU78" s="26">
        <v>0</v>
      </c>
      <c r="AV78" s="25">
        <v>0</v>
      </c>
    </row>
    <row r="79" spans="1:48" x14ac:dyDescent="0.25">
      <c r="A79" s="13">
        <v>2006</v>
      </c>
      <c r="B79" s="26">
        <v>1270</v>
      </c>
      <c r="C79" s="5">
        <v>64216</v>
      </c>
      <c r="D79" s="6">
        <f t="shared" si="18"/>
        <v>19.777002616170424</v>
      </c>
      <c r="E79" s="6">
        <f t="shared" si="9"/>
        <v>6.8638542739355675</v>
      </c>
      <c r="F79" s="25">
        <v>680157.26993801154</v>
      </c>
      <c r="G79" s="26">
        <v>340</v>
      </c>
      <c r="H79" s="5">
        <v>44608</v>
      </c>
      <c r="I79" s="6">
        <f t="shared" si="19"/>
        <v>7.6219512195121952</v>
      </c>
      <c r="J79" s="6">
        <f t="shared" si="10"/>
        <v>6.9670914405773319</v>
      </c>
      <c r="K79" s="25">
        <v>156819.82002692402</v>
      </c>
      <c r="L79" s="26">
        <v>1670</v>
      </c>
      <c r="M79" s="5">
        <v>112709</v>
      </c>
      <c r="N79" s="6">
        <f t="shared" si="20"/>
        <v>14.816917903627926</v>
      </c>
      <c r="O79" s="6">
        <f t="shared" si="11"/>
        <v>-7.1636480808857916</v>
      </c>
      <c r="P79" s="25">
        <v>746962.75144877913</v>
      </c>
      <c r="Q79" s="26">
        <v>113</v>
      </c>
      <c r="R79" s="5">
        <v>8591</v>
      </c>
      <c r="S79" s="6">
        <f t="shared" si="21"/>
        <v>13.153299965079736</v>
      </c>
      <c r="T79" s="6">
        <f t="shared" si="12"/>
        <v>-1.3277659884574051</v>
      </c>
      <c r="U79" s="25">
        <v>72526.231571429627</v>
      </c>
      <c r="V79" s="26">
        <v>299</v>
      </c>
      <c r="W79" s="5">
        <v>60158</v>
      </c>
      <c r="X79" s="6">
        <f t="shared" si="22"/>
        <v>4.9702450214435316</v>
      </c>
      <c r="Y79" s="6">
        <f t="shared" si="13"/>
        <v>8.9878471540095983</v>
      </c>
      <c r="Z79" s="25">
        <v>497681.525905043</v>
      </c>
      <c r="AA79" s="26">
        <v>1717</v>
      </c>
      <c r="AB79" s="5">
        <v>126935</v>
      </c>
      <c r="AC79" s="6">
        <f t="shared" si="23"/>
        <v>13.526608106511206</v>
      </c>
      <c r="AD79" s="6">
        <f t="shared" si="14"/>
        <v>-2.3563623116706034</v>
      </c>
      <c r="AE79" s="25">
        <v>1489216.9879438407</v>
      </c>
      <c r="AF79" s="26">
        <v>1677</v>
      </c>
      <c r="AG79" s="5">
        <v>110131</v>
      </c>
      <c r="AH79" s="6">
        <f t="shared" si="24"/>
        <v>15.227320191408415</v>
      </c>
      <c r="AI79" s="6">
        <f t="shared" si="15"/>
        <v>-3.5040476563893788</v>
      </c>
      <c r="AJ79" s="25">
        <v>562723.3930970158</v>
      </c>
      <c r="AK79" s="26">
        <v>371</v>
      </c>
      <c r="AL79" s="5">
        <v>35992</v>
      </c>
      <c r="AM79" s="6">
        <f t="shared" si="25"/>
        <v>10.307846188041788</v>
      </c>
      <c r="AN79" s="6">
        <f t="shared" si="16"/>
        <v>4.9968665876367542</v>
      </c>
      <c r="AO79" s="25">
        <v>351330.77687033027</v>
      </c>
      <c r="AP79" s="26">
        <v>1967</v>
      </c>
      <c r="AQ79" s="5">
        <v>140366</v>
      </c>
      <c r="AR79" s="6">
        <f t="shared" si="26"/>
        <v>14.013365059914793</v>
      </c>
      <c r="AS79" s="6">
        <f t="shared" si="17"/>
        <v>6.4640386560848011</v>
      </c>
      <c r="AT79" s="25">
        <v>1933983.019359784</v>
      </c>
      <c r="AU79" s="26">
        <v>0</v>
      </c>
      <c r="AV79" s="25">
        <v>0</v>
      </c>
    </row>
    <row r="80" spans="1:48" x14ac:dyDescent="0.25">
      <c r="A80" s="13">
        <v>2007</v>
      </c>
      <c r="B80" s="26">
        <v>1280</v>
      </c>
      <c r="C80" s="5">
        <v>66157</v>
      </c>
      <c r="D80" s="6">
        <f t="shared" si="18"/>
        <v>19.347914808712609</v>
      </c>
      <c r="E80" s="6">
        <f t="shared" si="9"/>
        <v>-2.1696301294260683</v>
      </c>
      <c r="F80" s="25">
        <v>666389.48717033793</v>
      </c>
      <c r="G80" s="26">
        <v>280</v>
      </c>
      <c r="H80" s="5">
        <v>39215</v>
      </c>
      <c r="I80" s="6">
        <f t="shared" si="19"/>
        <v>7.140124952186663</v>
      </c>
      <c r="J80" s="6">
        <f t="shared" si="10"/>
        <v>-6.3215606273109834</v>
      </c>
      <c r="K80" s="25">
        <v>163153.82695316087</v>
      </c>
      <c r="L80" s="26">
        <v>1803</v>
      </c>
      <c r="M80" s="5">
        <v>118571</v>
      </c>
      <c r="N80" s="6">
        <f t="shared" si="20"/>
        <v>15.206079058117078</v>
      </c>
      <c r="O80" s="6">
        <f t="shared" si="11"/>
        <v>2.6264649437914853</v>
      </c>
      <c r="P80" s="25">
        <v>770982.55264643731</v>
      </c>
      <c r="Q80" s="26">
        <v>102</v>
      </c>
      <c r="R80" s="5">
        <v>7449</v>
      </c>
      <c r="S80" s="6">
        <f t="shared" si="21"/>
        <v>13.69311316955296</v>
      </c>
      <c r="T80" s="6">
        <f t="shared" si="12"/>
        <v>4.104013486397764</v>
      </c>
      <c r="U80" s="25">
        <v>82767.876246405242</v>
      </c>
      <c r="V80" s="26">
        <v>357</v>
      </c>
      <c r="W80" s="5">
        <v>55163</v>
      </c>
      <c r="X80" s="6">
        <f t="shared" si="22"/>
        <v>6.4717292388013705</v>
      </c>
      <c r="Y80" s="6">
        <f t="shared" si="13"/>
        <v>30.209460718332064</v>
      </c>
      <c r="Z80" s="25">
        <v>510713.70725628146</v>
      </c>
      <c r="AA80" s="26">
        <v>1574</v>
      </c>
      <c r="AB80" s="5">
        <v>128808</v>
      </c>
      <c r="AC80" s="6">
        <f t="shared" si="23"/>
        <v>12.219737904477983</v>
      </c>
      <c r="AD80" s="6">
        <f t="shared" si="14"/>
        <v>-9.6614775244663527</v>
      </c>
      <c r="AE80" s="25">
        <v>1544927.8831038265</v>
      </c>
      <c r="AF80" s="26">
        <v>1638</v>
      </c>
      <c r="AG80" s="5">
        <v>116287</v>
      </c>
      <c r="AH80" s="6">
        <f t="shared" si="24"/>
        <v>14.085839345756618</v>
      </c>
      <c r="AI80" s="6">
        <f t="shared" si="15"/>
        <v>-7.4962687544709636</v>
      </c>
      <c r="AJ80" s="25">
        <v>580664.87757424789</v>
      </c>
      <c r="AK80" s="26">
        <v>458</v>
      </c>
      <c r="AL80" s="5">
        <v>41332</v>
      </c>
      <c r="AM80" s="6">
        <f t="shared" si="25"/>
        <v>11.081002612987517</v>
      </c>
      <c r="AN80" s="6">
        <f t="shared" si="16"/>
        <v>7.5006593117645988</v>
      </c>
      <c r="AO80" s="25">
        <v>369741.56358826277</v>
      </c>
      <c r="AP80" s="26">
        <v>1873</v>
      </c>
      <c r="AQ80" s="5">
        <v>151624</v>
      </c>
      <c r="AR80" s="6">
        <f t="shared" si="26"/>
        <v>12.352925658207145</v>
      </c>
      <c r="AS80" s="6">
        <f t="shared" si="17"/>
        <v>-11.848969855622563</v>
      </c>
      <c r="AT80" s="25">
        <v>1994001.7728489253</v>
      </c>
      <c r="AU80" s="26">
        <v>0</v>
      </c>
      <c r="AV80" s="25">
        <v>0</v>
      </c>
    </row>
    <row r="81" spans="1:48" x14ac:dyDescent="0.25">
      <c r="A81" s="13">
        <v>2008</v>
      </c>
      <c r="B81" s="26">
        <v>1289</v>
      </c>
      <c r="C81" s="5">
        <v>65541</v>
      </c>
      <c r="D81" s="6">
        <f t="shared" si="18"/>
        <v>19.667078622541617</v>
      </c>
      <c r="E81" s="6">
        <f t="shared" si="9"/>
        <v>1.6496031587098157</v>
      </c>
      <c r="F81" s="25">
        <v>658497.92309353605</v>
      </c>
      <c r="G81" s="26">
        <v>280</v>
      </c>
      <c r="H81" s="5">
        <v>39910</v>
      </c>
      <c r="I81" s="6">
        <f t="shared" si="19"/>
        <v>7.0157855174141819</v>
      </c>
      <c r="J81" s="6">
        <f t="shared" si="10"/>
        <v>-1.7414181909295883</v>
      </c>
      <c r="K81" s="25">
        <v>173067.76656508239</v>
      </c>
      <c r="L81" s="26">
        <v>1641</v>
      </c>
      <c r="M81" s="5">
        <v>118336</v>
      </c>
      <c r="N81" s="6">
        <f t="shared" si="20"/>
        <v>13.86729313142239</v>
      </c>
      <c r="O81" s="6">
        <f t="shared" si="11"/>
        <v>-8.8042809824800834</v>
      </c>
      <c r="P81" s="25">
        <v>774175.02977341367</v>
      </c>
      <c r="Q81" s="26">
        <v>117</v>
      </c>
      <c r="R81" s="5">
        <v>9342</v>
      </c>
      <c r="S81" s="6">
        <f t="shared" si="21"/>
        <v>12.524084778420038</v>
      </c>
      <c r="T81" s="6">
        <f t="shared" si="12"/>
        <v>-8.5373455740677837</v>
      </c>
      <c r="U81" s="25">
        <v>84380.871944557002</v>
      </c>
      <c r="V81" s="26">
        <v>408</v>
      </c>
      <c r="W81" s="5">
        <v>75676</v>
      </c>
      <c r="X81" s="6">
        <f t="shared" si="22"/>
        <v>5.3914054654051489</v>
      </c>
      <c r="Y81" s="6">
        <f t="shared" si="13"/>
        <v>-16.692969275029629</v>
      </c>
      <c r="Z81" s="25">
        <v>552442.39146295888</v>
      </c>
      <c r="AA81" s="26">
        <v>1612</v>
      </c>
      <c r="AB81" s="5">
        <v>156615</v>
      </c>
      <c r="AC81" s="6">
        <f t="shared" si="23"/>
        <v>10.292756121699709</v>
      </c>
      <c r="AD81" s="6">
        <f t="shared" si="14"/>
        <v>-15.769419915889701</v>
      </c>
      <c r="AE81" s="25">
        <v>1609928.1764576556</v>
      </c>
      <c r="AF81" s="26">
        <v>1674</v>
      </c>
      <c r="AG81" s="5">
        <v>131982</v>
      </c>
      <c r="AH81" s="6">
        <f t="shared" si="24"/>
        <v>12.683547756512253</v>
      </c>
      <c r="AI81" s="6">
        <f t="shared" si="15"/>
        <v>-9.9553285737765265</v>
      </c>
      <c r="AJ81" s="25">
        <v>613578.4336888016</v>
      </c>
      <c r="AK81" s="26">
        <v>597</v>
      </c>
      <c r="AL81" s="5">
        <v>59208</v>
      </c>
      <c r="AM81" s="6">
        <f t="shared" si="25"/>
        <v>10.083096878800163</v>
      </c>
      <c r="AN81" s="6">
        <f t="shared" si="16"/>
        <v>-9.0055545426706782</v>
      </c>
      <c r="AO81" s="25">
        <v>393210.009047053</v>
      </c>
      <c r="AP81" s="26">
        <v>1722</v>
      </c>
      <c r="AQ81" s="5">
        <v>144641</v>
      </c>
      <c r="AR81" s="6">
        <f t="shared" si="26"/>
        <v>11.905338043846488</v>
      </c>
      <c r="AS81" s="6">
        <f t="shared" si="17"/>
        <v>-3.6233328585061528</v>
      </c>
      <c r="AT81" s="25">
        <v>2025258.5065147369</v>
      </c>
      <c r="AU81" s="26">
        <v>0</v>
      </c>
      <c r="AV81" s="25">
        <v>0</v>
      </c>
    </row>
    <row r="82" spans="1:48" x14ac:dyDescent="0.25">
      <c r="A82" s="13">
        <v>2009</v>
      </c>
      <c r="B82" s="26">
        <v>1341</v>
      </c>
      <c r="C82" s="5">
        <v>69252</v>
      </c>
      <c r="D82" s="6">
        <f t="shared" si="18"/>
        <v>19.364061687749089</v>
      </c>
      <c r="E82" s="6">
        <f t="shared" si="9"/>
        <v>-1.5407318016475589</v>
      </c>
      <c r="F82" s="25">
        <v>634231.20747847843</v>
      </c>
      <c r="G82" s="26">
        <v>283</v>
      </c>
      <c r="H82" s="5">
        <v>43382</v>
      </c>
      <c r="I82" s="6">
        <f t="shared" si="19"/>
        <v>6.5234429025863259</v>
      </c>
      <c r="J82" s="6">
        <f t="shared" si="10"/>
        <v>-7.0176406277784764</v>
      </c>
      <c r="K82" s="25">
        <v>169580.43143593936</v>
      </c>
      <c r="L82" s="26">
        <v>1857</v>
      </c>
      <c r="M82" s="5">
        <v>125189</v>
      </c>
      <c r="N82" s="6">
        <f t="shared" si="20"/>
        <v>14.833571639680804</v>
      </c>
      <c r="O82" s="6">
        <f t="shared" si="11"/>
        <v>6.9680398265245387</v>
      </c>
      <c r="P82" s="25">
        <v>763888.608043188</v>
      </c>
      <c r="Q82" s="26">
        <v>111</v>
      </c>
      <c r="R82" s="5">
        <v>9650</v>
      </c>
      <c r="S82" s="6">
        <f t="shared" si="21"/>
        <v>11.50259067357513</v>
      </c>
      <c r="T82" s="6">
        <f t="shared" si="12"/>
        <v>-8.1562375448385769</v>
      </c>
      <c r="U82" s="25">
        <v>71227.02817770277</v>
      </c>
      <c r="V82" s="26">
        <v>372</v>
      </c>
      <c r="W82" s="5">
        <v>71210</v>
      </c>
      <c r="X82" s="6">
        <f t="shared" si="22"/>
        <v>5.2239853953096471</v>
      </c>
      <c r="Y82" s="6">
        <f t="shared" si="13"/>
        <v>-3.105314025624311</v>
      </c>
      <c r="Z82" s="25">
        <v>518392.62768281653</v>
      </c>
      <c r="AA82" s="26">
        <v>1711</v>
      </c>
      <c r="AB82" s="5">
        <v>169434</v>
      </c>
      <c r="AC82" s="6">
        <f t="shared" si="23"/>
        <v>10.098327372310163</v>
      </c>
      <c r="AD82" s="6">
        <f t="shared" si="14"/>
        <v>-1.8889862646181008</v>
      </c>
      <c r="AE82" s="25">
        <v>1614652.4297741363</v>
      </c>
      <c r="AF82" s="26">
        <v>1714</v>
      </c>
      <c r="AG82" s="5">
        <v>135655</v>
      </c>
      <c r="AH82" s="6">
        <f t="shared" si="24"/>
        <v>12.634993181231801</v>
      </c>
      <c r="AI82" s="6">
        <f t="shared" si="15"/>
        <v>-0.38281540947817239</v>
      </c>
      <c r="AJ82" s="25">
        <v>590242.46247421566</v>
      </c>
      <c r="AK82" s="26">
        <v>522</v>
      </c>
      <c r="AL82" s="5">
        <v>60419</v>
      </c>
      <c r="AM82" s="6">
        <f t="shared" si="25"/>
        <v>8.6396663301279393</v>
      </c>
      <c r="AN82" s="6">
        <f t="shared" si="16"/>
        <v>-14.315349401304021</v>
      </c>
      <c r="AO82" s="25">
        <v>406732.31381373422</v>
      </c>
      <c r="AP82" s="26">
        <v>1865</v>
      </c>
      <c r="AQ82" s="5">
        <v>152864</v>
      </c>
      <c r="AR82" s="6">
        <f t="shared" si="26"/>
        <v>12.200387272346662</v>
      </c>
      <c r="AS82" s="6">
        <f t="shared" si="17"/>
        <v>2.4782935806906896</v>
      </c>
      <c r="AT82" s="25">
        <v>2060890.9178891201</v>
      </c>
      <c r="AU82" s="26">
        <v>0</v>
      </c>
      <c r="AV82" s="25">
        <v>0</v>
      </c>
    </row>
    <row r="83" spans="1:48" x14ac:dyDescent="0.25">
      <c r="A83" s="13">
        <v>2010</v>
      </c>
      <c r="B83" s="26">
        <v>1354</v>
      </c>
      <c r="C83" s="5">
        <v>69713</v>
      </c>
      <c r="D83" s="6">
        <f t="shared" si="18"/>
        <v>19.422489349188819</v>
      </c>
      <c r="E83" s="6">
        <f t="shared" si="9"/>
        <v>0.3017324690547471</v>
      </c>
      <c r="F83" s="25">
        <v>686807.46598859911</v>
      </c>
      <c r="G83" s="26">
        <v>281</v>
      </c>
      <c r="H83" s="5">
        <v>44236</v>
      </c>
      <c r="I83" s="6">
        <f t="shared" si="19"/>
        <v>6.3522922506555739</v>
      </c>
      <c r="J83" s="6">
        <f t="shared" si="10"/>
        <v>-2.6236245873003115</v>
      </c>
      <c r="K83" s="25">
        <v>216143.76838360348</v>
      </c>
      <c r="L83" s="26">
        <v>1547</v>
      </c>
      <c r="M83" s="5">
        <v>114515</v>
      </c>
      <c r="N83" s="6">
        <f t="shared" si="20"/>
        <v>13.509147273282975</v>
      </c>
      <c r="O83" s="6">
        <f t="shared" si="11"/>
        <v>-8.9285601510488792</v>
      </c>
      <c r="P83" s="25">
        <v>817608.9922773256</v>
      </c>
      <c r="Q83" s="26">
        <v>124</v>
      </c>
      <c r="R83" s="5">
        <v>10445</v>
      </c>
      <c r="S83" s="6">
        <f t="shared" si="21"/>
        <v>11.871708951651508</v>
      </c>
      <c r="T83" s="6">
        <f t="shared" si="12"/>
        <v>3.2090012463396844</v>
      </c>
      <c r="U83" s="25">
        <v>84367.776601871083</v>
      </c>
      <c r="V83" s="26">
        <v>396</v>
      </c>
      <c r="W83" s="5">
        <v>66685</v>
      </c>
      <c r="X83" s="6">
        <f t="shared" si="22"/>
        <v>5.9383669490890005</v>
      </c>
      <c r="Y83" s="6">
        <f t="shared" si="13"/>
        <v>13.675029689416066</v>
      </c>
      <c r="Z83" s="25">
        <v>588135.12638219818</v>
      </c>
      <c r="AA83" s="26">
        <v>1850</v>
      </c>
      <c r="AB83" s="5">
        <v>191577</v>
      </c>
      <c r="AC83" s="6">
        <f t="shared" si="23"/>
        <v>9.6566915652714052</v>
      </c>
      <c r="AD83" s="6">
        <f t="shared" si="14"/>
        <v>-4.3733560099243025</v>
      </c>
      <c r="AE83" s="25">
        <v>1772259.1273614625</v>
      </c>
      <c r="AF83" s="26">
        <v>1845</v>
      </c>
      <c r="AG83" s="5">
        <v>136391</v>
      </c>
      <c r="AH83" s="6">
        <f t="shared" si="24"/>
        <v>13.527285524704709</v>
      </c>
      <c r="AI83" s="6">
        <f t="shared" si="15"/>
        <v>7.0620722201760424</v>
      </c>
      <c r="AJ83" s="25">
        <v>617081.57416271081</v>
      </c>
      <c r="AK83" s="26">
        <v>202</v>
      </c>
      <c r="AL83" s="5">
        <v>37223</v>
      </c>
      <c r="AM83" s="6">
        <f t="shared" si="25"/>
        <v>5.426752276818096</v>
      </c>
      <c r="AN83" s="6">
        <f t="shared" si="16"/>
        <v>-37.187941415120193</v>
      </c>
      <c r="AO83" s="25">
        <v>397583.12610083242</v>
      </c>
      <c r="AP83" s="26">
        <v>2272</v>
      </c>
      <c r="AQ83" s="5">
        <v>187786</v>
      </c>
      <c r="AR83" s="6">
        <f t="shared" si="26"/>
        <v>12.098878510645097</v>
      </c>
      <c r="AS83" s="6">
        <f t="shared" si="17"/>
        <v>-0.83201261923581815</v>
      </c>
      <c r="AT83" s="25">
        <v>2166097.6749794222</v>
      </c>
      <c r="AU83" s="26">
        <v>0</v>
      </c>
      <c r="AV83" s="25">
        <v>0</v>
      </c>
    </row>
    <row r="84" spans="1:48" x14ac:dyDescent="0.25">
      <c r="A84" s="13">
        <v>2011</v>
      </c>
      <c r="B84" s="26">
        <f>491+835</f>
        <v>1326</v>
      </c>
      <c r="C84" s="5">
        <v>64470</v>
      </c>
      <c r="D84" s="6">
        <f t="shared" si="18"/>
        <v>20.567705909725454</v>
      </c>
      <c r="E84" s="6">
        <f t="shared" si="9"/>
        <v>5.8963428422961925</v>
      </c>
      <c r="F84" s="25">
        <v>697760.40816535265</v>
      </c>
      <c r="G84" s="23">
        <v>287</v>
      </c>
      <c r="H84" s="5">
        <v>45273</v>
      </c>
      <c r="I84" s="6">
        <f t="shared" si="19"/>
        <v>6.3393192410487487</v>
      </c>
      <c r="J84" s="6">
        <f t="shared" si="10"/>
        <v>-0.2042256416254524</v>
      </c>
      <c r="K84" s="25">
        <v>234989.52640459823</v>
      </c>
      <c r="L84" s="26">
        <v>1508</v>
      </c>
      <c r="M84" s="5">
        <v>113414</v>
      </c>
      <c r="N84" s="6">
        <f t="shared" si="20"/>
        <v>13.296418431586929</v>
      </c>
      <c r="O84" s="6">
        <f t="shared" si="11"/>
        <v>-1.574702217635602</v>
      </c>
      <c r="P84" s="25">
        <v>875960.83150447067</v>
      </c>
      <c r="Q84" s="26">
        <v>134</v>
      </c>
      <c r="R84" s="5">
        <v>11478</v>
      </c>
      <c r="S84" s="6">
        <f t="shared" si="21"/>
        <v>11.674507753964106</v>
      </c>
      <c r="T84" s="6">
        <f t="shared" si="12"/>
        <v>-1.6611020240684806</v>
      </c>
      <c r="U84" s="25">
        <v>87179.848793091311</v>
      </c>
      <c r="V84" s="26">
        <v>423</v>
      </c>
      <c r="W84" s="5">
        <v>61902</v>
      </c>
      <c r="X84" s="6">
        <f t="shared" si="22"/>
        <v>6.833381797034022</v>
      </c>
      <c r="Y84" s="6">
        <f t="shared" si="13"/>
        <v>15.071733620003474</v>
      </c>
      <c r="Z84" s="25">
        <v>625262.20547340799</v>
      </c>
      <c r="AA84" s="26">
        <v>1938</v>
      </c>
      <c r="AB84" s="5">
        <v>208261</v>
      </c>
      <c r="AC84" s="6">
        <f t="shared" si="23"/>
        <v>9.3056309150537064</v>
      </c>
      <c r="AD84" s="6">
        <f t="shared" si="14"/>
        <v>-3.6354133073922199</v>
      </c>
      <c r="AE84" s="25">
        <v>1841214.3456239444</v>
      </c>
      <c r="AF84" s="26">
        <v>1991</v>
      </c>
      <c r="AG84" s="11">
        <v>144644</v>
      </c>
      <c r="AH84" s="6">
        <f t="shared" si="24"/>
        <v>13.764829512458173</v>
      </c>
      <c r="AI84" s="6">
        <f t="shared" si="15"/>
        <v>1.7560358825844253</v>
      </c>
      <c r="AJ84" s="25">
        <v>639483.38669922424</v>
      </c>
      <c r="AK84" s="27">
        <v>191</v>
      </c>
      <c r="AL84" s="11">
        <v>38042</v>
      </c>
      <c r="AM84" s="6">
        <f t="shared" si="25"/>
        <v>5.0207665212133961</v>
      </c>
      <c r="AN84" s="6">
        <f t="shared" si="16"/>
        <v>-7.4811919707295784</v>
      </c>
      <c r="AO84" s="25">
        <v>427233.47354648216</v>
      </c>
      <c r="AP84" s="27">
        <v>2401</v>
      </c>
      <c r="AQ84" s="11">
        <f>49570+6082+46456+35810+62396+335</f>
        <v>200649</v>
      </c>
      <c r="AR84" s="6">
        <f t="shared" si="26"/>
        <v>11.966169779066927</v>
      </c>
      <c r="AS84" s="6">
        <f t="shared" si="17"/>
        <v>-1.0968680399708699</v>
      </c>
      <c r="AT84" s="25">
        <v>2282425.8782028793</v>
      </c>
      <c r="AU84" s="27">
        <v>111</v>
      </c>
      <c r="AV84" s="36">
        <v>4168</v>
      </c>
    </row>
    <row r="85" spans="1:48" x14ac:dyDescent="0.25">
      <c r="A85" s="13">
        <v>2012</v>
      </c>
      <c r="B85" s="26">
        <f>490+846</f>
        <v>1336</v>
      </c>
      <c r="C85" s="5">
        <v>64781</v>
      </c>
      <c r="D85" s="6">
        <f t="shared" si="18"/>
        <v>20.623330914928761</v>
      </c>
      <c r="E85" s="6">
        <f t="shared" si="9"/>
        <v>0.27044827190476717</v>
      </c>
      <c r="F85" s="25">
        <v>691359.62338225811</v>
      </c>
      <c r="G85" s="23">
        <v>295</v>
      </c>
      <c r="H85" s="5">
        <v>52221</v>
      </c>
      <c r="I85" s="6">
        <f t="shared" si="19"/>
        <v>5.649068382451504</v>
      </c>
      <c r="J85" s="6">
        <f t="shared" si="10"/>
        <v>-10.88840666246448</v>
      </c>
      <c r="K85" s="25">
        <v>267267.09314532432</v>
      </c>
      <c r="L85" s="26">
        <v>1491</v>
      </c>
      <c r="M85" s="5">
        <v>117548</v>
      </c>
      <c r="N85" s="6">
        <f t="shared" si="20"/>
        <v>12.684180079627046</v>
      </c>
      <c r="O85" s="6">
        <f t="shared" si="11"/>
        <v>-4.6045358388049191</v>
      </c>
      <c r="P85" s="25">
        <v>897485.28968149063</v>
      </c>
      <c r="Q85" s="26">
        <v>136</v>
      </c>
      <c r="R85" s="5">
        <v>11592</v>
      </c>
      <c r="S85" s="6">
        <f t="shared" si="21"/>
        <v>11.732229123533472</v>
      </c>
      <c r="T85" s="6">
        <f t="shared" si="12"/>
        <v>0.49442229844566005</v>
      </c>
      <c r="U85" s="25">
        <v>79573.602641285775</v>
      </c>
      <c r="V85" s="26">
        <v>438</v>
      </c>
      <c r="W85" s="5">
        <v>58783</v>
      </c>
      <c r="X85" s="6">
        <f t="shared" si="22"/>
        <v>7.4511338312097042</v>
      </c>
      <c r="Y85" s="6">
        <f t="shared" si="13"/>
        <v>9.0402095554475359</v>
      </c>
      <c r="Z85" s="25">
        <v>646884.40499634075</v>
      </c>
      <c r="AA85" s="26">
        <v>2003</v>
      </c>
      <c r="AB85" s="5">
        <v>225811</v>
      </c>
      <c r="AC85" s="6">
        <f t="shared" si="23"/>
        <v>8.8702498992520287</v>
      </c>
      <c r="AD85" s="6">
        <f t="shared" si="14"/>
        <v>-4.6786834742968635</v>
      </c>
      <c r="AE85" s="25">
        <v>1803464.1414361282</v>
      </c>
      <c r="AF85" s="26">
        <v>2020</v>
      </c>
      <c r="AG85" s="11">
        <v>147887</v>
      </c>
      <c r="AH85" s="6">
        <f t="shared" si="24"/>
        <v>13.659077538931752</v>
      </c>
      <c r="AI85" s="6">
        <f t="shared" si="15"/>
        <v>-0.76827666794352112</v>
      </c>
      <c r="AJ85" s="25">
        <v>658087.28479239997</v>
      </c>
      <c r="AK85" s="27">
        <v>187</v>
      </c>
      <c r="AL85" s="11">
        <v>41081</v>
      </c>
      <c r="AM85" s="6">
        <f t="shared" si="25"/>
        <v>4.5519826683868452</v>
      </c>
      <c r="AN85" s="6">
        <f t="shared" si="16"/>
        <v>-9.3368980781296589</v>
      </c>
      <c r="AO85" s="25">
        <v>427946.81574260112</v>
      </c>
      <c r="AP85" s="27">
        <v>2521</v>
      </c>
      <c r="AQ85" s="11">
        <v>214930</v>
      </c>
      <c r="AR85" s="6">
        <f t="shared" si="26"/>
        <v>11.729400269855303</v>
      </c>
      <c r="AS85" s="6">
        <f t="shared" si="17"/>
        <v>-1.9786574449730643</v>
      </c>
      <c r="AT85" s="25">
        <v>2395889.4261204954</v>
      </c>
      <c r="AU85" s="27">
        <v>158</v>
      </c>
      <c r="AV85" s="36">
        <v>5969</v>
      </c>
    </row>
    <row r="86" spans="1:48" x14ac:dyDescent="0.25">
      <c r="A86" s="13">
        <v>2013</v>
      </c>
      <c r="B86" s="26">
        <f>457+821</f>
        <v>1278</v>
      </c>
      <c r="C86" s="5">
        <v>63794</v>
      </c>
      <c r="D86" s="6">
        <f t="shared" si="18"/>
        <v>20.033231965388595</v>
      </c>
      <c r="E86" s="6">
        <f t="shared" si="9"/>
        <v>-2.8613173690240674</v>
      </c>
      <c r="F86" s="25">
        <v>670008.99800062377</v>
      </c>
      <c r="G86" s="26">
        <v>305</v>
      </c>
      <c r="H86" s="5">
        <v>51298</v>
      </c>
      <c r="I86" s="6">
        <f t="shared" si="19"/>
        <v>5.9456509025693007</v>
      </c>
      <c r="J86" s="6">
        <f t="shared" si="10"/>
        <v>5.2501138247699881</v>
      </c>
      <c r="K86" s="25">
        <v>265242.37403163599</v>
      </c>
      <c r="L86" s="26">
        <v>1516</v>
      </c>
      <c r="M86" s="5">
        <v>120755</v>
      </c>
      <c r="N86" s="6">
        <f t="shared" si="20"/>
        <v>12.554345575752556</v>
      </c>
      <c r="O86" s="6">
        <f t="shared" si="11"/>
        <v>-1.0235939813171355</v>
      </c>
      <c r="P86" s="25">
        <v>898255.68272315105</v>
      </c>
      <c r="Q86" s="26">
        <v>142</v>
      </c>
      <c r="R86" s="5">
        <v>11725</v>
      </c>
      <c r="S86" s="6">
        <f t="shared" si="21"/>
        <v>12.110874200426441</v>
      </c>
      <c r="T86" s="6">
        <f t="shared" si="12"/>
        <v>3.2273924495171293</v>
      </c>
      <c r="U86" s="25">
        <v>76170.890531484314</v>
      </c>
      <c r="V86" s="26">
        <v>410</v>
      </c>
      <c r="W86" s="5">
        <v>41604</v>
      </c>
      <c r="X86" s="6">
        <f t="shared" si="22"/>
        <v>9.8548216517642526</v>
      </c>
      <c r="Y86" s="6">
        <f t="shared" si="13"/>
        <v>32.259356428232422</v>
      </c>
      <c r="Z86" s="25">
        <v>693650.67084394034</v>
      </c>
      <c r="AA86" s="26">
        <v>2048</v>
      </c>
      <c r="AB86" s="5">
        <v>238355</v>
      </c>
      <c r="AC86" s="6">
        <f t="shared" si="23"/>
        <v>8.5922258815632144</v>
      </c>
      <c r="AD86" s="6">
        <f t="shared" si="14"/>
        <v>-3.1343425590778256</v>
      </c>
      <c r="AE86" s="25">
        <v>1883444.3513741905</v>
      </c>
      <c r="AF86" s="26">
        <v>1979</v>
      </c>
      <c r="AG86" s="11">
        <v>145985</v>
      </c>
      <c r="AH86" s="6">
        <f t="shared" si="24"/>
        <v>13.556187279515019</v>
      </c>
      <c r="AI86" s="6">
        <f t="shared" si="15"/>
        <v>-0.75327385120606494</v>
      </c>
      <c r="AJ86" s="25">
        <v>676014.53175313678</v>
      </c>
      <c r="AK86" s="27">
        <v>186</v>
      </c>
      <c r="AL86" s="11">
        <v>41630</v>
      </c>
      <c r="AM86" s="6">
        <f t="shared" si="25"/>
        <v>4.4679317799663707</v>
      </c>
      <c r="AN86" s="6">
        <f t="shared" si="16"/>
        <v>-1.846467672300274</v>
      </c>
      <c r="AO86" s="25">
        <v>457544.30614074011</v>
      </c>
      <c r="AP86" s="27">
        <v>2579</v>
      </c>
      <c r="AQ86" s="11">
        <v>217079</v>
      </c>
      <c r="AR86" s="6">
        <f t="shared" si="26"/>
        <v>11.880467479581167</v>
      </c>
      <c r="AS86" s="6">
        <f t="shared" si="17"/>
        <v>1.2879363501142427</v>
      </c>
      <c r="AT86" s="25">
        <v>2401877.6215342134</v>
      </c>
      <c r="AU86" s="27">
        <v>191</v>
      </c>
      <c r="AV86" s="36">
        <v>7997</v>
      </c>
    </row>
    <row r="87" spans="1:48" x14ac:dyDescent="0.25">
      <c r="A87" s="13">
        <v>2014</v>
      </c>
      <c r="B87" s="26">
        <f>435+880</f>
        <v>1315</v>
      </c>
      <c r="C87" s="5">
        <v>64097</v>
      </c>
      <c r="D87" s="6">
        <f t="shared" si="18"/>
        <v>20.515780769770817</v>
      </c>
      <c r="E87" s="6">
        <f t="shared" si="9"/>
        <v>2.408741660935799</v>
      </c>
      <c r="F87" s="25">
        <v>674852.20952749753</v>
      </c>
      <c r="G87" s="26">
        <v>308</v>
      </c>
      <c r="H87" s="5">
        <v>54320</v>
      </c>
      <c r="I87" s="6">
        <f t="shared" si="19"/>
        <v>5.6701030927835046</v>
      </c>
      <c r="J87" s="6">
        <f t="shared" si="10"/>
        <v>-4.6344431299645157</v>
      </c>
      <c r="K87" s="25">
        <v>252651.14643781248</v>
      </c>
      <c r="L87" s="26">
        <v>1526</v>
      </c>
      <c r="M87" s="5">
        <v>122676</v>
      </c>
      <c r="N87" s="6">
        <f t="shared" si="20"/>
        <v>12.439270925038311</v>
      </c>
      <c r="O87" s="6">
        <f t="shared" si="11"/>
        <v>-0.91661210072550536</v>
      </c>
      <c r="P87" s="25">
        <v>913911.85585873493</v>
      </c>
      <c r="Q87" s="26">
        <v>146</v>
      </c>
      <c r="R87" s="5">
        <v>12623</v>
      </c>
      <c r="S87" s="6">
        <f t="shared" si="21"/>
        <v>11.566188703160897</v>
      </c>
      <c r="T87" s="6">
        <f t="shared" si="12"/>
        <v>-4.49749116580176</v>
      </c>
      <c r="U87" s="25">
        <v>84404.585817779254</v>
      </c>
      <c r="V87" s="26">
        <v>430</v>
      </c>
      <c r="W87" s="5">
        <v>55820</v>
      </c>
      <c r="X87" s="6">
        <f t="shared" si="22"/>
        <v>7.703332139018273</v>
      </c>
      <c r="Y87" s="6">
        <f t="shared" si="13"/>
        <v>-21.831846265435058</v>
      </c>
      <c r="Z87" s="25">
        <v>681050.47308884736</v>
      </c>
      <c r="AA87" s="26">
        <v>2149</v>
      </c>
      <c r="AB87" s="5">
        <v>247130</v>
      </c>
      <c r="AC87" s="6">
        <f t="shared" si="23"/>
        <v>8.6958281066645089</v>
      </c>
      <c r="AD87" s="6">
        <f t="shared" si="14"/>
        <v>1.2057670099618674</v>
      </c>
      <c r="AE87" s="25">
        <v>1885671.3736072977</v>
      </c>
      <c r="AF87" s="26">
        <v>1973</v>
      </c>
      <c r="AG87" s="11">
        <v>144830</v>
      </c>
      <c r="AH87" s="6">
        <f t="shared" si="24"/>
        <v>13.622868190292067</v>
      </c>
      <c r="AI87" s="6">
        <f t="shared" si="15"/>
        <v>0.49188543505747329</v>
      </c>
      <c r="AJ87" s="25">
        <v>679507.64743331005</v>
      </c>
      <c r="AK87" s="27">
        <v>193</v>
      </c>
      <c r="AL87" s="11">
        <v>37840</v>
      </c>
      <c r="AM87" s="6">
        <f t="shared" si="25"/>
        <v>5.1004228329809731</v>
      </c>
      <c r="AN87" s="6">
        <f t="shared" si="16"/>
        <v>14.156237923117148</v>
      </c>
      <c r="AO87" s="25">
        <v>462093.71640767495</v>
      </c>
      <c r="AP87" s="27">
        <v>2738</v>
      </c>
      <c r="AQ87" s="11">
        <v>230415</v>
      </c>
      <c r="AR87" s="6">
        <f t="shared" si="26"/>
        <v>11.882906928802379</v>
      </c>
      <c r="AS87" s="6">
        <f t="shared" si="17"/>
        <v>2.0533276366479197E-2</v>
      </c>
      <c r="AT87" s="25">
        <v>2519600.5727179917</v>
      </c>
      <c r="AU87" s="27">
        <v>384</v>
      </c>
      <c r="AV87" s="36">
        <v>16019</v>
      </c>
    </row>
    <row r="88" spans="1:48" x14ac:dyDescent="0.25">
      <c r="A88" s="13">
        <v>2015</v>
      </c>
      <c r="B88" s="26">
        <f>443+911</f>
        <v>1354</v>
      </c>
      <c r="C88" s="5">
        <v>65601</v>
      </c>
      <c r="D88" s="6">
        <f t="shared" si="18"/>
        <v>20.639929269370896</v>
      </c>
      <c r="E88" s="6">
        <f t="shared" si="9"/>
        <v>0.60513660675788861</v>
      </c>
      <c r="F88" s="25">
        <v>680955.51473979256</v>
      </c>
      <c r="G88" s="26">
        <v>306</v>
      </c>
      <c r="H88" s="5">
        <v>53618</v>
      </c>
      <c r="I88" s="6">
        <f t="shared" si="19"/>
        <v>5.7070386810399496</v>
      </c>
      <c r="J88" s="6">
        <f t="shared" si="10"/>
        <v>0.6514094656136673</v>
      </c>
      <c r="K88" s="25">
        <v>240150.53923550749</v>
      </c>
      <c r="L88" s="26">
        <v>1514</v>
      </c>
      <c r="M88" s="5">
        <v>129090</v>
      </c>
      <c r="N88" s="6">
        <f t="shared" si="20"/>
        <v>11.728251607405687</v>
      </c>
      <c r="O88" s="6">
        <f t="shared" si="11"/>
        <v>-5.7159243649999896</v>
      </c>
      <c r="P88" s="25">
        <v>925783.2796552825</v>
      </c>
      <c r="Q88" s="26">
        <v>149</v>
      </c>
      <c r="R88" s="5">
        <v>12840</v>
      </c>
      <c r="S88" s="6">
        <f t="shared" si="21"/>
        <v>11.604361370716511</v>
      </c>
      <c r="T88" s="6">
        <f t="shared" si="12"/>
        <v>0.33003670037980315</v>
      </c>
      <c r="U88" s="25">
        <v>87471.191206859003</v>
      </c>
      <c r="V88" s="26">
        <v>444</v>
      </c>
      <c r="W88" s="5">
        <v>48868</v>
      </c>
      <c r="X88" s="6">
        <f t="shared" si="22"/>
        <v>9.0857002537447826</v>
      </c>
      <c r="Y88" s="6">
        <f t="shared" si="13"/>
        <v>17.945067014891574</v>
      </c>
      <c r="Z88" s="25">
        <v>723303.39972687501</v>
      </c>
      <c r="AA88" s="26">
        <v>2139</v>
      </c>
      <c r="AB88" s="5">
        <v>262556</v>
      </c>
      <c r="AC88" s="6">
        <f t="shared" si="23"/>
        <v>8.1468334374381097</v>
      </c>
      <c r="AD88" s="6">
        <f t="shared" si="14"/>
        <v>-6.3133109635141933</v>
      </c>
      <c r="AE88" s="25">
        <v>1937602.2255597399</v>
      </c>
      <c r="AF88" s="26">
        <v>1921</v>
      </c>
      <c r="AG88" s="11">
        <v>150128</v>
      </c>
      <c r="AH88" s="6">
        <f t="shared" si="24"/>
        <v>12.795747628690185</v>
      </c>
      <c r="AI88" s="6">
        <f t="shared" si="15"/>
        <v>-6.0715596014597359</v>
      </c>
      <c r="AJ88" s="25">
        <v>685309.94787916762</v>
      </c>
      <c r="AK88" s="27">
        <v>193</v>
      </c>
      <c r="AL88" s="11">
        <v>39449</v>
      </c>
      <c r="AM88" s="6">
        <f t="shared" si="25"/>
        <v>4.8923927095743869</v>
      </c>
      <c r="AN88" s="6">
        <f t="shared" si="16"/>
        <v>-4.0786838703135864</v>
      </c>
      <c r="AO88" s="25">
        <v>448042.43037436006</v>
      </c>
      <c r="AP88" s="27">
        <v>2908</v>
      </c>
      <c r="AQ88" s="11">
        <v>262129</v>
      </c>
      <c r="AR88" s="6">
        <f t="shared" si="26"/>
        <v>11.093774439302786</v>
      </c>
      <c r="AS88" s="6">
        <f t="shared" si="17"/>
        <v>-6.6409044035079896</v>
      </c>
      <c r="AT88" s="25">
        <v>2565961.9679740146</v>
      </c>
      <c r="AU88" s="27">
        <v>505</v>
      </c>
      <c r="AV88" s="36">
        <v>23955</v>
      </c>
    </row>
    <row r="89" spans="1:48" x14ac:dyDescent="0.25">
      <c r="A89" s="13">
        <v>2016</v>
      </c>
      <c r="B89" s="26">
        <f>425+949</f>
        <v>1374</v>
      </c>
      <c r="C89" s="5">
        <v>72956</v>
      </c>
      <c r="D89" s="6">
        <f t="shared" si="18"/>
        <v>18.833269367838149</v>
      </c>
      <c r="E89" s="6">
        <f t="shared" si="9"/>
        <v>-8.7532271935339523</v>
      </c>
      <c r="F89" s="25">
        <v>694874.03980734758</v>
      </c>
      <c r="G89" s="26">
        <v>295</v>
      </c>
      <c r="H89" s="5">
        <v>54556</v>
      </c>
      <c r="I89" s="6">
        <f t="shared" si="19"/>
        <v>5.4072879243346286</v>
      </c>
      <c r="J89" s="6">
        <f t="shared" si="10"/>
        <v>-5.2522993702699026</v>
      </c>
      <c r="K89" s="25">
        <v>209126.97767610752</v>
      </c>
      <c r="L89" s="26">
        <v>1501</v>
      </c>
      <c r="M89" s="5">
        <v>129828</v>
      </c>
      <c r="N89" s="6">
        <f t="shared" si="20"/>
        <v>11.56145053455341</v>
      </c>
      <c r="O89" s="6">
        <f t="shared" si="11"/>
        <v>-1.422216016809801</v>
      </c>
      <c r="P89" s="25">
        <v>892558.59906733257</v>
      </c>
      <c r="Q89" s="26">
        <v>149</v>
      </c>
      <c r="R89" s="5">
        <v>13149</v>
      </c>
      <c r="S89" s="6">
        <f t="shared" si="21"/>
        <v>11.331660202296753</v>
      </c>
      <c r="T89" s="6">
        <f t="shared" si="12"/>
        <v>-2.3499885922883825</v>
      </c>
      <c r="U89" s="25">
        <v>89907.605811817004</v>
      </c>
      <c r="V89" s="26">
        <v>429</v>
      </c>
      <c r="W89" s="5">
        <v>85692</v>
      </c>
      <c r="X89" s="6">
        <f t="shared" si="22"/>
        <v>5.00630163842599</v>
      </c>
      <c r="Y89" s="6">
        <f t="shared" si="13"/>
        <v>-44.899110705720432</v>
      </c>
      <c r="Z89" s="25">
        <v>738505.80119546503</v>
      </c>
      <c r="AA89" s="26">
        <v>2158</v>
      </c>
      <c r="AB89" s="5">
        <v>264772</v>
      </c>
      <c r="AC89" s="6">
        <f t="shared" si="23"/>
        <v>8.1504086534829963</v>
      </c>
      <c r="AD89" s="6">
        <f t="shared" si="14"/>
        <v>4.3884732299262645E-2</v>
      </c>
      <c r="AE89" s="25">
        <v>2018549.1598883476</v>
      </c>
      <c r="AF89" s="26">
        <v>1909</v>
      </c>
      <c r="AG89" s="11">
        <v>156503</v>
      </c>
      <c r="AH89" s="6">
        <f t="shared" si="24"/>
        <v>12.197849242506534</v>
      </c>
      <c r="AI89" s="6">
        <f t="shared" si="15"/>
        <v>-4.6726334680363957</v>
      </c>
      <c r="AJ89" s="25">
        <v>700152.83357552753</v>
      </c>
      <c r="AK89" s="27">
        <v>196</v>
      </c>
      <c r="AL89" s="11">
        <v>52948</v>
      </c>
      <c r="AM89" s="6">
        <f t="shared" si="25"/>
        <v>3.7017451084082498</v>
      </c>
      <c r="AN89" s="6">
        <f t="shared" si="16"/>
        <v>-24.336713584664736</v>
      </c>
      <c r="AO89" s="25">
        <v>475438.07608145755</v>
      </c>
      <c r="AP89" s="27">
        <v>2964</v>
      </c>
      <c r="AQ89" s="11">
        <v>276374</v>
      </c>
      <c r="AR89" s="6">
        <f t="shared" si="26"/>
        <v>10.724597827581466</v>
      </c>
      <c r="AS89" s="6">
        <f t="shared" si="17"/>
        <v>-3.3277818450446333</v>
      </c>
      <c r="AT89" s="25">
        <v>2575157.9738524249</v>
      </c>
      <c r="AU89" s="27">
        <v>678</v>
      </c>
      <c r="AV89" s="36">
        <v>33177</v>
      </c>
    </row>
    <row r="90" spans="1:48" x14ac:dyDescent="0.25">
      <c r="A90" s="13">
        <v>2017</v>
      </c>
      <c r="B90" s="26">
        <f>408+925</f>
        <v>1333</v>
      </c>
      <c r="C90" s="5">
        <v>74970</v>
      </c>
      <c r="D90" s="6">
        <f t="shared" si="18"/>
        <v>17.780445511537948</v>
      </c>
      <c r="E90" s="6">
        <f t="shared" si="9"/>
        <v>-5.5902341528557091</v>
      </c>
      <c r="F90" s="25">
        <v>696236.93605127488</v>
      </c>
      <c r="G90" s="26">
        <v>306</v>
      </c>
      <c r="H90" s="5">
        <v>60556</v>
      </c>
      <c r="I90" s="6">
        <f t="shared" si="19"/>
        <v>5.0531739216592904</v>
      </c>
      <c r="J90" s="6">
        <f t="shared" si="10"/>
        <v>-6.5488283152392386</v>
      </c>
      <c r="K90" s="25">
        <v>205149.96459653749</v>
      </c>
      <c r="L90" s="26">
        <v>1512</v>
      </c>
      <c r="M90" s="5">
        <v>134760</v>
      </c>
      <c r="N90" s="6">
        <f t="shared" si="20"/>
        <v>11.219946571682993</v>
      </c>
      <c r="O90" s="6">
        <f t="shared" si="11"/>
        <v>-2.9538158888434749</v>
      </c>
      <c r="P90" s="25">
        <v>922966.19391522999</v>
      </c>
      <c r="Q90" s="26">
        <v>151</v>
      </c>
      <c r="R90" s="5">
        <v>14395</v>
      </c>
      <c r="S90" s="6">
        <f t="shared" si="21"/>
        <v>10.489753386592566</v>
      </c>
      <c r="T90" s="6">
        <f t="shared" si="12"/>
        <v>-7.4296863890566112</v>
      </c>
      <c r="U90" s="25">
        <v>96325.166697318506</v>
      </c>
      <c r="V90" s="26">
        <v>425</v>
      </c>
      <c r="W90" s="5">
        <v>82042</v>
      </c>
      <c r="X90" s="6">
        <f t="shared" si="22"/>
        <v>5.1802735184417736</v>
      </c>
      <c r="Y90" s="6">
        <f t="shared" si="13"/>
        <v>3.4750578886509413</v>
      </c>
      <c r="Z90" s="25">
        <v>722363.15639795503</v>
      </c>
      <c r="AA90" s="26">
        <v>2219</v>
      </c>
      <c r="AB90" s="5">
        <v>266080</v>
      </c>
      <c r="AC90" s="6">
        <f t="shared" si="23"/>
        <v>8.3395971136500293</v>
      </c>
      <c r="AD90" s="6">
        <f t="shared" si="14"/>
        <v>2.3212144103496608</v>
      </c>
      <c r="AE90" s="25">
        <v>2051928.1321032827</v>
      </c>
      <c r="AF90" s="26">
        <v>1915</v>
      </c>
      <c r="AG90" s="11">
        <v>158347</v>
      </c>
      <c r="AH90" s="6">
        <f t="shared" si="24"/>
        <v>12.093692965449298</v>
      </c>
      <c r="AI90" s="6">
        <f t="shared" si="15"/>
        <v>-0.85389050960128499</v>
      </c>
      <c r="AJ90" s="25">
        <v>730692.97715668497</v>
      </c>
      <c r="AK90" s="27">
        <v>206</v>
      </c>
      <c r="AL90" s="11">
        <v>54914</v>
      </c>
      <c r="AM90" s="6">
        <f t="shared" si="25"/>
        <v>3.7513202462031541</v>
      </c>
      <c r="AN90" s="6">
        <f t="shared" si="16"/>
        <v>1.339236936716629</v>
      </c>
      <c r="AO90" s="25">
        <v>477236.16906709399</v>
      </c>
      <c r="AP90" s="27">
        <v>3056</v>
      </c>
      <c r="AQ90" s="11">
        <v>293465</v>
      </c>
      <c r="AR90" s="6">
        <f t="shared" si="26"/>
        <v>10.413507573305164</v>
      </c>
      <c r="AS90" s="6">
        <f t="shared" si="17"/>
        <v>-2.9007172042968468</v>
      </c>
      <c r="AT90" s="25">
        <v>2694687.2276080404</v>
      </c>
      <c r="AU90" s="27">
        <v>793</v>
      </c>
      <c r="AV90" s="36">
        <v>39916</v>
      </c>
    </row>
    <row r="91" spans="1:48" x14ac:dyDescent="0.25">
      <c r="A91" s="13">
        <v>2018</v>
      </c>
      <c r="B91" s="26">
        <v>1303</v>
      </c>
      <c r="C91" s="5">
        <v>68028</v>
      </c>
      <c r="D91" s="6">
        <f t="shared" si="18"/>
        <v>19.153877815017346</v>
      </c>
      <c r="E91" s="6">
        <f t="shared" si="9"/>
        <v>7.7243975837847287</v>
      </c>
      <c r="F91" s="25">
        <v>696720.67449741252</v>
      </c>
      <c r="G91" s="23">
        <v>307</v>
      </c>
      <c r="H91" s="5">
        <v>62898</v>
      </c>
      <c r="I91" s="6">
        <f t="shared" si="19"/>
        <v>4.8809183121879869</v>
      </c>
      <c r="J91" s="6">
        <f t="shared" si="10"/>
        <v>-3.4088597016811288</v>
      </c>
      <c r="K91" s="25">
        <v>216353.7567353925</v>
      </c>
      <c r="L91" s="26">
        <v>1433</v>
      </c>
      <c r="M91" s="5">
        <v>128895</v>
      </c>
      <c r="N91" s="6">
        <f t="shared" si="20"/>
        <v>11.117576321812328</v>
      </c>
      <c r="O91" s="6">
        <f t="shared" si="11"/>
        <v>-0.91239516352981687</v>
      </c>
      <c r="P91" s="25">
        <v>908439.87766158755</v>
      </c>
      <c r="Q91" s="26">
        <f>107+116</f>
        <v>223</v>
      </c>
      <c r="R91" s="5">
        <v>19644</v>
      </c>
      <c r="S91" s="6">
        <f t="shared" si="21"/>
        <v>11.352066788841377</v>
      </c>
      <c r="T91" s="6">
        <f t="shared" si="12"/>
        <v>8.2205307452792233</v>
      </c>
      <c r="U91" s="25">
        <v>91431.315402490261</v>
      </c>
      <c r="V91" s="26">
        <v>411</v>
      </c>
      <c r="W91" s="5">
        <v>54656</v>
      </c>
      <c r="X91" s="6">
        <f t="shared" si="22"/>
        <v>7.519759953161592</v>
      </c>
      <c r="Y91" s="6">
        <f t="shared" si="13"/>
        <v>45.161446135831376</v>
      </c>
      <c r="Z91" s="25">
        <v>745027.64516074734</v>
      </c>
      <c r="AA91" s="26">
        <v>2152</v>
      </c>
      <c r="AB91" s="5">
        <v>258423</v>
      </c>
      <c r="AC91" s="6">
        <f t="shared" si="23"/>
        <v>8.327432155806564</v>
      </c>
      <c r="AD91" s="6">
        <f t="shared" si="14"/>
        <v>-0.14586985051776657</v>
      </c>
      <c r="AE91" s="25">
        <v>2095843.0853537924</v>
      </c>
      <c r="AF91" s="26">
        <v>1870</v>
      </c>
      <c r="AG91" s="11">
        <v>152820</v>
      </c>
      <c r="AH91" s="6">
        <f t="shared" si="24"/>
        <v>12.236618243685381</v>
      </c>
      <c r="AI91" s="6">
        <f t="shared" si="15"/>
        <v>1.1818166596788009</v>
      </c>
      <c r="AJ91" s="25">
        <v>764935.78807869495</v>
      </c>
      <c r="AK91" s="27">
        <v>218</v>
      </c>
      <c r="AL91" s="11">
        <v>56423</v>
      </c>
      <c r="AM91" s="6">
        <f t="shared" si="25"/>
        <v>3.8636726157772543</v>
      </c>
      <c r="AN91" s="6">
        <f t="shared" si="16"/>
        <v>2.9950087489282229</v>
      </c>
      <c r="AO91" s="25">
        <v>480756.84785673273</v>
      </c>
      <c r="AP91" s="27">
        <v>2898</v>
      </c>
      <c r="AQ91" s="11">
        <v>288068</v>
      </c>
      <c r="AR91" s="6">
        <f t="shared" si="26"/>
        <v>10.060124692780871</v>
      </c>
      <c r="AS91" s="6">
        <f t="shared" si="17"/>
        <v>-3.3935048112912876</v>
      </c>
      <c r="AT91" s="25">
        <v>2785437.427129087</v>
      </c>
      <c r="AU91" s="27">
        <v>1105</v>
      </c>
      <c r="AV91" s="36">
        <v>84491</v>
      </c>
    </row>
    <row r="92" spans="1:48" s="9" customFormat="1" x14ac:dyDescent="0.25">
      <c r="A92" s="14">
        <v>2019</v>
      </c>
      <c r="B92" s="26">
        <v>1260</v>
      </c>
      <c r="C92" s="5">
        <v>63877</v>
      </c>
      <c r="D92" s="6">
        <f t="shared" si="18"/>
        <v>19.72540977190538</v>
      </c>
      <c r="E92" s="6">
        <f t="shared" si="9"/>
        <v>2.9838968505893457</v>
      </c>
      <c r="F92" s="25">
        <v>687920.67067619751</v>
      </c>
      <c r="G92" s="26">
        <v>298</v>
      </c>
      <c r="H92" s="5">
        <v>60969</v>
      </c>
      <c r="I92" s="6">
        <f t="shared" si="19"/>
        <v>4.887729829913563</v>
      </c>
      <c r="J92" s="6">
        <f t="shared" si="10"/>
        <v>0.13955402016393642</v>
      </c>
      <c r="K92" s="25">
        <v>236795.87189644499</v>
      </c>
      <c r="L92" s="26">
        <v>1365</v>
      </c>
      <c r="M92" s="5">
        <v>123068</v>
      </c>
      <c r="N92" s="6">
        <f t="shared" si="20"/>
        <v>11.091429128611825</v>
      </c>
      <c r="O92" s="6">
        <f t="shared" si="11"/>
        <v>-0.23518789027067596</v>
      </c>
      <c r="P92" s="25">
        <v>880349.56919529499</v>
      </c>
      <c r="Q92" s="26">
        <v>214</v>
      </c>
      <c r="R92" s="5">
        <v>20283</v>
      </c>
      <c r="S92" s="6">
        <f t="shared" si="21"/>
        <v>10.550707489030222</v>
      </c>
      <c r="T92" s="6">
        <f t="shared" si="12"/>
        <v>-7.059148917260238</v>
      </c>
      <c r="U92" s="25">
        <v>100710.58854605525</v>
      </c>
      <c r="V92" s="26">
        <v>335</v>
      </c>
      <c r="W92" s="5">
        <v>41771</v>
      </c>
      <c r="X92" s="6">
        <f t="shared" si="22"/>
        <v>8.0199181250149625</v>
      </c>
      <c r="Y92" s="6">
        <f t="shared" si="13"/>
        <v>6.6512518347488614</v>
      </c>
      <c r="Z92" s="25">
        <v>771560.11335900752</v>
      </c>
      <c r="AA92" s="26">
        <v>1960</v>
      </c>
      <c r="AB92" s="5">
        <v>235191</v>
      </c>
      <c r="AC92" s="6">
        <f t="shared" si="23"/>
        <v>8.3336522230867676</v>
      </c>
      <c r="AD92" s="6">
        <f t="shared" si="14"/>
        <v>7.4693701057250705E-2</v>
      </c>
      <c r="AE92" s="25">
        <v>2165299.1500706896</v>
      </c>
      <c r="AF92" s="26">
        <v>1745</v>
      </c>
      <c r="AG92" s="11">
        <v>135355</v>
      </c>
      <c r="AH92" s="6">
        <f t="shared" si="24"/>
        <v>12.892024675852388</v>
      </c>
      <c r="AI92" s="6">
        <f t="shared" si="15"/>
        <v>5.3561075381690939</v>
      </c>
      <c r="AJ92" s="25">
        <v>727266.90721563506</v>
      </c>
      <c r="AK92" s="27">
        <v>183</v>
      </c>
      <c r="AL92" s="11">
        <v>50683</v>
      </c>
      <c r="AM92" s="6">
        <f t="shared" si="25"/>
        <v>3.6106781366533158</v>
      </c>
      <c r="AN92" s="6">
        <f t="shared" si="16"/>
        <v>-6.5480309612889807</v>
      </c>
      <c r="AO92" s="25">
        <v>490478.02283349267</v>
      </c>
      <c r="AP92" s="27">
        <v>3004</v>
      </c>
      <c r="AQ92" s="11">
        <v>306827</v>
      </c>
      <c r="AR92" s="6">
        <f t="shared" si="26"/>
        <v>9.790533427631857</v>
      </c>
      <c r="AS92" s="6">
        <f t="shared" si="17"/>
        <v>-2.6798004337110477</v>
      </c>
      <c r="AT92" s="25">
        <v>2911854.3684910676</v>
      </c>
      <c r="AU92" s="27">
        <v>1562</v>
      </c>
      <c r="AV92" s="36">
        <v>155080</v>
      </c>
    </row>
    <row r="93" spans="1:48" x14ac:dyDescent="0.25">
      <c r="A93" s="13">
        <v>2020</v>
      </c>
      <c r="B93" s="26" t="s">
        <v>24</v>
      </c>
      <c r="C93" s="5" t="s">
        <v>24</v>
      </c>
      <c r="D93" s="5" t="s">
        <v>24</v>
      </c>
      <c r="E93" s="5" t="s">
        <v>24</v>
      </c>
      <c r="F93" s="25">
        <v>549582.81999579002</v>
      </c>
      <c r="G93" s="26" t="s">
        <v>24</v>
      </c>
      <c r="H93" s="5" t="s">
        <v>24</v>
      </c>
      <c r="I93" s="5" t="s">
        <v>24</v>
      </c>
      <c r="J93" s="5" t="s">
        <v>24</v>
      </c>
      <c r="K93" s="25">
        <v>201455.62589507</v>
      </c>
      <c r="L93" s="26" t="s">
        <v>24</v>
      </c>
      <c r="M93" s="5" t="s">
        <v>24</v>
      </c>
      <c r="N93" s="5" t="s">
        <v>24</v>
      </c>
      <c r="O93" s="5" t="s">
        <v>24</v>
      </c>
      <c r="P93" s="25">
        <v>793961.13866781001</v>
      </c>
      <c r="Q93" s="26" t="s">
        <v>24</v>
      </c>
      <c r="R93" s="5" t="s">
        <v>24</v>
      </c>
      <c r="S93" s="5" t="s">
        <v>24</v>
      </c>
      <c r="T93" s="5" t="s">
        <v>24</v>
      </c>
      <c r="U93" s="25">
        <v>112444.97482209599</v>
      </c>
      <c r="V93" s="26" t="s">
        <v>24</v>
      </c>
      <c r="W93" s="5" t="s">
        <v>24</v>
      </c>
      <c r="X93" s="5" t="s">
        <v>24</v>
      </c>
      <c r="Y93" s="5" t="s">
        <v>24</v>
      </c>
      <c r="Z93" s="25">
        <v>614660.8275449425</v>
      </c>
      <c r="AA93" s="26" t="s">
        <v>24</v>
      </c>
      <c r="AB93" s="5" t="s">
        <v>24</v>
      </c>
      <c r="AC93" s="5" t="s">
        <v>24</v>
      </c>
      <c r="AD93" s="5" t="s">
        <v>24</v>
      </c>
      <c r="AE93" s="25">
        <v>1777912.2402945799</v>
      </c>
      <c r="AF93" s="26" t="s">
        <v>24</v>
      </c>
      <c r="AG93" s="5" t="s">
        <v>24</v>
      </c>
      <c r="AH93" s="5" t="s">
        <v>24</v>
      </c>
      <c r="AI93" s="5" t="s">
        <v>24</v>
      </c>
      <c r="AJ93" s="25">
        <v>640324.44990701997</v>
      </c>
      <c r="AK93" s="26" t="s">
        <v>24</v>
      </c>
      <c r="AL93" s="5" t="s">
        <v>24</v>
      </c>
      <c r="AM93" s="5" t="s">
        <v>24</v>
      </c>
      <c r="AN93" s="5" t="s">
        <v>24</v>
      </c>
      <c r="AO93" s="25">
        <v>506396.96542112326</v>
      </c>
      <c r="AP93" s="26" t="s">
        <v>24</v>
      </c>
      <c r="AQ93" s="5" t="s">
        <v>24</v>
      </c>
      <c r="AR93" s="5" t="s">
        <v>24</v>
      </c>
      <c r="AS93" s="5" t="s">
        <v>24</v>
      </c>
      <c r="AT93" s="25">
        <v>2672327.1223878274</v>
      </c>
      <c r="AU93" s="26" t="s">
        <v>24</v>
      </c>
      <c r="AV93" s="25" t="s">
        <v>24</v>
      </c>
    </row>
    <row r="94" spans="1:48" x14ac:dyDescent="0.25">
      <c r="A94" s="13">
        <v>2021</v>
      </c>
      <c r="B94" s="26" t="s">
        <v>24</v>
      </c>
      <c r="C94" s="5" t="s">
        <v>24</v>
      </c>
      <c r="D94" s="5" t="s">
        <v>24</v>
      </c>
      <c r="E94" s="5" t="s">
        <v>24</v>
      </c>
      <c r="F94" s="25">
        <v>530995.32325259002</v>
      </c>
      <c r="G94" s="26" t="s">
        <v>24</v>
      </c>
      <c r="H94" s="5" t="s">
        <v>24</v>
      </c>
      <c r="I94" s="5" t="s">
        <v>24</v>
      </c>
      <c r="J94" s="5" t="s">
        <v>24</v>
      </c>
      <c r="K94" s="25">
        <v>221401.36546631251</v>
      </c>
      <c r="L94" s="26" t="s">
        <v>24</v>
      </c>
      <c r="M94" s="5" t="s">
        <v>24</v>
      </c>
      <c r="N94" s="5" t="s">
        <v>24</v>
      </c>
      <c r="O94" s="5" t="s">
        <v>24</v>
      </c>
      <c r="P94" s="25">
        <v>827185.72139396006</v>
      </c>
      <c r="Q94" s="26" t="s">
        <v>24</v>
      </c>
      <c r="R94" s="5" t="s">
        <v>24</v>
      </c>
      <c r="S94" s="5" t="s">
        <v>24</v>
      </c>
      <c r="T94" s="5" t="s">
        <v>24</v>
      </c>
      <c r="U94" s="25">
        <v>108003.76318349752</v>
      </c>
      <c r="V94" s="26" t="s">
        <v>24</v>
      </c>
      <c r="W94" s="5" t="s">
        <v>24</v>
      </c>
      <c r="X94" s="5" t="s">
        <v>24</v>
      </c>
      <c r="Y94" s="5" t="s">
        <v>24</v>
      </c>
      <c r="Z94" s="25">
        <v>749794.91735525744</v>
      </c>
      <c r="AA94" s="26" t="s">
        <v>24</v>
      </c>
      <c r="AB94" s="5" t="s">
        <v>24</v>
      </c>
      <c r="AC94" s="5" t="s">
        <v>24</v>
      </c>
      <c r="AD94" s="5" t="s">
        <v>24</v>
      </c>
      <c r="AE94" s="25">
        <v>1921338.9512484423</v>
      </c>
      <c r="AF94" s="26" t="s">
        <v>24</v>
      </c>
      <c r="AG94" s="5" t="s">
        <v>24</v>
      </c>
      <c r="AH94" s="5" t="s">
        <v>24</v>
      </c>
      <c r="AI94" s="5" t="s">
        <v>24</v>
      </c>
      <c r="AJ94" s="25">
        <v>710249.47569078009</v>
      </c>
      <c r="AK94" s="26" t="s">
        <v>24</v>
      </c>
      <c r="AL94" s="5" t="s">
        <v>24</v>
      </c>
      <c r="AM94" s="5" t="s">
        <v>24</v>
      </c>
      <c r="AN94" s="5" t="s">
        <v>24</v>
      </c>
      <c r="AO94" s="25">
        <v>500679.33102367353</v>
      </c>
      <c r="AP94" s="26" t="s">
        <v>24</v>
      </c>
      <c r="AQ94" s="5" t="s">
        <v>24</v>
      </c>
      <c r="AR94" s="5" t="s">
        <v>24</v>
      </c>
      <c r="AS94" s="5" t="s">
        <v>24</v>
      </c>
      <c r="AT94" s="25">
        <v>2733582.0324520878</v>
      </c>
      <c r="AU94" s="26" t="s">
        <v>24</v>
      </c>
      <c r="AV94" s="25" t="s">
        <v>24</v>
      </c>
    </row>
    <row r="95" spans="1:48" x14ac:dyDescent="0.25">
      <c r="A95" s="15">
        <v>2022</v>
      </c>
      <c r="B95" s="30" t="s">
        <v>24</v>
      </c>
      <c r="C95" s="29" t="s">
        <v>24</v>
      </c>
      <c r="D95" s="29" t="s">
        <v>24</v>
      </c>
      <c r="E95" s="29" t="s">
        <v>24</v>
      </c>
      <c r="F95" s="28">
        <v>543787.40994499752</v>
      </c>
      <c r="G95" s="30" t="s">
        <v>24</v>
      </c>
      <c r="H95" s="29" t="s">
        <v>24</v>
      </c>
      <c r="I95" s="29" t="s">
        <v>24</v>
      </c>
      <c r="J95" s="29" t="s">
        <v>24</v>
      </c>
      <c r="K95" s="28">
        <v>270814.44855484006</v>
      </c>
      <c r="L95" s="30" t="s">
        <v>24</v>
      </c>
      <c r="M95" s="29" t="s">
        <v>24</v>
      </c>
      <c r="N95" s="29" t="s">
        <v>24</v>
      </c>
      <c r="O95" s="29" t="s">
        <v>24</v>
      </c>
      <c r="P95" s="28">
        <v>876331.76002371497</v>
      </c>
      <c r="Q95" s="30" t="s">
        <v>24</v>
      </c>
      <c r="R95" s="29" t="s">
        <v>24</v>
      </c>
      <c r="S95" s="29" t="s">
        <v>24</v>
      </c>
      <c r="T95" s="29" t="s">
        <v>24</v>
      </c>
      <c r="U95" s="28">
        <v>102556.77504028876</v>
      </c>
      <c r="V95" s="30" t="s">
        <v>24</v>
      </c>
      <c r="W95" s="29" t="s">
        <v>24</v>
      </c>
      <c r="X95" s="29" t="s">
        <v>24</v>
      </c>
      <c r="Y95" s="29" t="s">
        <v>24</v>
      </c>
      <c r="Z95" s="28">
        <v>769847.62102235004</v>
      </c>
      <c r="AA95" s="30" t="s">
        <v>24</v>
      </c>
      <c r="AB95" s="29" t="s">
        <v>24</v>
      </c>
      <c r="AC95" s="29" t="s">
        <v>24</v>
      </c>
      <c r="AD95" s="29" t="s">
        <v>24</v>
      </c>
      <c r="AE95" s="28">
        <v>2076925.2470442299</v>
      </c>
      <c r="AF95" s="30" t="s">
        <v>24</v>
      </c>
      <c r="AG95" s="29" t="s">
        <v>24</v>
      </c>
      <c r="AH95" s="29" t="s">
        <v>24</v>
      </c>
      <c r="AI95" s="29" t="s">
        <v>24</v>
      </c>
      <c r="AJ95" s="28">
        <v>753851.57255638251</v>
      </c>
      <c r="AK95" s="30" t="s">
        <v>24</v>
      </c>
      <c r="AL95" s="29" t="s">
        <v>24</v>
      </c>
      <c r="AM95" s="29" t="s">
        <v>24</v>
      </c>
      <c r="AN95" s="29" t="s">
        <v>24</v>
      </c>
      <c r="AO95" s="28">
        <v>562293.06498402753</v>
      </c>
      <c r="AP95" s="30" t="s">
        <v>24</v>
      </c>
      <c r="AQ95" s="29" t="s">
        <v>24</v>
      </c>
      <c r="AR95" s="29" t="s">
        <v>24</v>
      </c>
      <c r="AS95" s="29" t="s">
        <v>24</v>
      </c>
      <c r="AT95" s="28">
        <v>2904784.0328836828</v>
      </c>
      <c r="AU95" s="30" t="s">
        <v>24</v>
      </c>
      <c r="AV95" s="28" t="s">
        <v>24</v>
      </c>
    </row>
    <row r="96" spans="1:48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2:42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1A1A-212D-43F6-9A4D-5AF31B91C771}">
  <dimension ref="A1:B45"/>
  <sheetViews>
    <sheetView workbookViewId="0">
      <selection activeCell="B11" sqref="B11"/>
    </sheetView>
  </sheetViews>
  <sheetFormatPr baseColWidth="10" defaultRowHeight="15" x14ac:dyDescent="0.25"/>
  <cols>
    <col min="1" max="1" width="39.42578125" style="7" customWidth="1"/>
    <col min="2" max="2" width="136.140625" style="7" bestFit="1" customWidth="1"/>
    <col min="3" max="16384" width="11.42578125" style="7"/>
  </cols>
  <sheetData>
    <row r="1" spans="1:2" x14ac:dyDescent="0.25">
      <c r="A1" s="32" t="s">
        <v>53</v>
      </c>
      <c r="B1" s="32" t="s">
        <v>54</v>
      </c>
    </row>
    <row r="2" spans="1:2" x14ac:dyDescent="0.25">
      <c r="A2" s="32" t="s">
        <v>51</v>
      </c>
      <c r="B2" s="33" t="s">
        <v>55</v>
      </c>
    </row>
    <row r="3" spans="1:2" x14ac:dyDescent="0.25">
      <c r="A3" s="34" t="s">
        <v>0</v>
      </c>
      <c r="B3" s="33" t="s">
        <v>0</v>
      </c>
    </row>
    <row r="4" spans="1:2" x14ac:dyDescent="0.25">
      <c r="A4" s="34" t="s">
        <v>47</v>
      </c>
      <c r="B4" s="33" t="s">
        <v>56</v>
      </c>
    </row>
    <row r="5" spans="1:2" x14ac:dyDescent="0.25">
      <c r="A5" s="34" t="s">
        <v>48</v>
      </c>
      <c r="B5" s="33" t="s">
        <v>57</v>
      </c>
    </row>
    <row r="6" spans="1:2" x14ac:dyDescent="0.25">
      <c r="A6" s="34" t="s">
        <v>1</v>
      </c>
      <c r="B6" s="33" t="s">
        <v>58</v>
      </c>
    </row>
    <row r="7" spans="1:2" x14ac:dyDescent="0.25">
      <c r="A7" s="34" t="s">
        <v>2</v>
      </c>
      <c r="B7" s="33" t="s">
        <v>93</v>
      </c>
    </row>
    <row r="8" spans="1:2" x14ac:dyDescent="0.25">
      <c r="A8" s="34" t="s">
        <v>49</v>
      </c>
      <c r="B8" s="33" t="s">
        <v>59</v>
      </c>
    </row>
    <row r="9" spans="1:2" x14ac:dyDescent="0.25">
      <c r="A9" s="34" t="s">
        <v>3</v>
      </c>
      <c r="B9" s="33" t="s">
        <v>60</v>
      </c>
    </row>
    <row r="10" spans="1:2" x14ac:dyDescent="0.25">
      <c r="A10" s="34" t="s">
        <v>4</v>
      </c>
      <c r="B10" s="33" t="s">
        <v>61</v>
      </c>
    </row>
    <row r="11" spans="1:2" x14ac:dyDescent="0.25">
      <c r="A11" s="34" t="s">
        <v>45</v>
      </c>
      <c r="B11" s="33" t="s">
        <v>62</v>
      </c>
    </row>
    <row r="12" spans="1:2" x14ac:dyDescent="0.25">
      <c r="A12" s="34" t="s">
        <v>44</v>
      </c>
      <c r="B12" s="33" t="s">
        <v>63</v>
      </c>
    </row>
    <row r="13" spans="1:2" x14ac:dyDescent="0.25">
      <c r="A13" s="34" t="s">
        <v>43</v>
      </c>
      <c r="B13" s="33" t="s">
        <v>64</v>
      </c>
    </row>
    <row r="14" spans="1:2" x14ac:dyDescent="0.25">
      <c r="A14" s="34" t="s">
        <v>46</v>
      </c>
      <c r="B14" s="33" t="s">
        <v>65</v>
      </c>
    </row>
    <row r="15" spans="1:2" x14ac:dyDescent="0.25">
      <c r="A15" s="35" t="s">
        <v>5</v>
      </c>
      <c r="B15" s="33" t="s">
        <v>66</v>
      </c>
    </row>
    <row r="16" spans="1:2" x14ac:dyDescent="0.25">
      <c r="A16" s="35" t="s">
        <v>6</v>
      </c>
      <c r="B16" s="33" t="s">
        <v>67</v>
      </c>
    </row>
    <row r="17" spans="1:2" x14ac:dyDescent="0.25">
      <c r="A17" s="35" t="s">
        <v>7</v>
      </c>
      <c r="B17" s="33" t="s">
        <v>68</v>
      </c>
    </row>
    <row r="18" spans="1:2" x14ac:dyDescent="0.25">
      <c r="A18" s="35" t="s">
        <v>8</v>
      </c>
      <c r="B18" s="33" t="s">
        <v>69</v>
      </c>
    </row>
    <row r="19" spans="1:2" x14ac:dyDescent="0.25">
      <c r="A19" s="35" t="s">
        <v>9</v>
      </c>
      <c r="B19" s="33" t="s">
        <v>71</v>
      </c>
    </row>
    <row r="20" spans="1:2" x14ac:dyDescent="0.25">
      <c r="A20" s="35" t="s">
        <v>10</v>
      </c>
      <c r="B20" s="33" t="s">
        <v>72</v>
      </c>
    </row>
    <row r="21" spans="1:2" x14ac:dyDescent="0.25">
      <c r="A21" s="35" t="s">
        <v>11</v>
      </c>
      <c r="B21" s="33" t="s">
        <v>70</v>
      </c>
    </row>
    <row r="22" spans="1:2" x14ac:dyDescent="0.25">
      <c r="A22" s="35" t="s">
        <v>12</v>
      </c>
      <c r="B22" s="33" t="s">
        <v>73</v>
      </c>
    </row>
    <row r="23" spans="1:2" x14ac:dyDescent="0.25">
      <c r="A23" s="34" t="s">
        <v>13</v>
      </c>
      <c r="B23" s="33" t="s">
        <v>74</v>
      </c>
    </row>
    <row r="24" spans="1:2" x14ac:dyDescent="0.25">
      <c r="A24" s="34" t="s">
        <v>14</v>
      </c>
      <c r="B24" s="33" t="s">
        <v>75</v>
      </c>
    </row>
    <row r="25" spans="1:2" x14ac:dyDescent="0.25">
      <c r="A25" s="34" t="s">
        <v>15</v>
      </c>
      <c r="B25" s="33" t="s">
        <v>76</v>
      </c>
    </row>
    <row r="26" spans="1:2" x14ac:dyDescent="0.25">
      <c r="A26" s="34" t="s">
        <v>39</v>
      </c>
      <c r="B26" s="33" t="s">
        <v>77</v>
      </c>
    </row>
    <row r="27" spans="1:2" x14ac:dyDescent="0.25">
      <c r="A27" s="34" t="s">
        <v>16</v>
      </c>
      <c r="B27" s="33" t="s">
        <v>78</v>
      </c>
    </row>
    <row r="28" spans="1:2" x14ac:dyDescent="0.25">
      <c r="A28" s="34" t="s">
        <v>17</v>
      </c>
      <c r="B28" s="33" t="s">
        <v>79</v>
      </c>
    </row>
    <row r="29" spans="1:2" x14ac:dyDescent="0.25">
      <c r="A29" s="34" t="s">
        <v>40</v>
      </c>
      <c r="B29" s="33" t="s">
        <v>80</v>
      </c>
    </row>
    <row r="30" spans="1:2" x14ac:dyDescent="0.25">
      <c r="A30" s="34" t="s">
        <v>18</v>
      </c>
      <c r="B30" s="33" t="s">
        <v>81</v>
      </c>
    </row>
    <row r="31" spans="1:2" x14ac:dyDescent="0.25">
      <c r="A31" s="34" t="s">
        <v>19</v>
      </c>
      <c r="B31" s="33" t="s">
        <v>82</v>
      </c>
    </row>
    <row r="32" spans="1:2" x14ac:dyDescent="0.25">
      <c r="A32" s="34" t="s">
        <v>41</v>
      </c>
      <c r="B32" s="33" t="s">
        <v>83</v>
      </c>
    </row>
    <row r="33" spans="1:2" x14ac:dyDescent="0.25">
      <c r="A33" s="34" t="s">
        <v>20</v>
      </c>
      <c r="B33" s="33" t="s">
        <v>84</v>
      </c>
    </row>
    <row r="34" spans="1:2" x14ac:dyDescent="0.25">
      <c r="A34" s="34" t="s">
        <v>21</v>
      </c>
      <c r="B34" s="33" t="s">
        <v>85</v>
      </c>
    </row>
    <row r="35" spans="1:2" x14ac:dyDescent="0.25">
      <c r="A35" s="34" t="s">
        <v>42</v>
      </c>
      <c r="B35" s="33" t="s">
        <v>86</v>
      </c>
    </row>
    <row r="36" spans="1:2" x14ac:dyDescent="0.25">
      <c r="A36" s="34" t="s">
        <v>22</v>
      </c>
      <c r="B36" s="33" t="s">
        <v>87</v>
      </c>
    </row>
    <row r="37" spans="1:2" x14ac:dyDescent="0.25">
      <c r="A37" s="34" t="s">
        <v>23</v>
      </c>
      <c r="B37" s="33" t="s">
        <v>88</v>
      </c>
    </row>
    <row r="39" spans="1:2" x14ac:dyDescent="0.25">
      <c r="A39" s="34" t="s">
        <v>52</v>
      </c>
      <c r="B39" s="33" t="s">
        <v>89</v>
      </c>
    </row>
    <row r="40" spans="1:2" x14ac:dyDescent="0.25">
      <c r="A40" s="32" t="s">
        <v>3</v>
      </c>
      <c r="B40" s="33" t="s">
        <v>90</v>
      </c>
    </row>
    <row r="41" spans="1:2" x14ac:dyDescent="0.25">
      <c r="A41" s="32" t="s">
        <v>33</v>
      </c>
      <c r="B41" s="33" t="s">
        <v>91</v>
      </c>
    </row>
    <row r="42" spans="1:2" x14ac:dyDescent="0.25">
      <c r="A42" s="32" t="s">
        <v>34</v>
      </c>
      <c r="B42" s="33" t="s">
        <v>92</v>
      </c>
    </row>
    <row r="43" spans="1:2" x14ac:dyDescent="0.25">
      <c r="A43" s="32" t="s">
        <v>35</v>
      </c>
      <c r="B43" s="33" t="s">
        <v>94</v>
      </c>
    </row>
    <row r="44" spans="1:2" x14ac:dyDescent="0.25">
      <c r="A44" s="32" t="s">
        <v>36</v>
      </c>
      <c r="B44" s="33" t="s">
        <v>95</v>
      </c>
    </row>
    <row r="45" spans="1:2" x14ac:dyDescent="0.25">
      <c r="A45" s="3"/>
    </row>
  </sheetData>
  <pageMargins left="0.7" right="0.7" top="0.75" bottom="0.75" header="0.3" footer="0.3"/>
  <pageSetup paperSize="2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Leeme</vt:lpstr>
      <vt:lpstr>Sindicalizacion general</vt:lpstr>
      <vt:lpstr>Sindicalizacion sectorial</vt:lpstr>
      <vt:lpstr>Glosario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Osorio Lavin</dc:creator>
  <cp:lastModifiedBy>Sebastian Osorio Lavin</cp:lastModifiedBy>
  <dcterms:created xsi:type="dcterms:W3CDTF">2015-06-05T18:19:34Z</dcterms:created>
  <dcterms:modified xsi:type="dcterms:W3CDTF">2025-10-13T18:31:07Z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e5e90-0aca-491d-9a0f-947fc607fc6d_Enabled">
    <vt:lpwstr>true</vt:lpwstr>
  </property>
  <property fmtid="{D5CDD505-2E9C-101B-9397-08002B2CF9AE}" pid="3" name="MSIP_Label_a17e5e90-0aca-491d-9a0f-947fc607fc6d_SetDate">
    <vt:lpwstr>2025-10-13T18:31:07Z</vt:lpwstr>
  </property>
  <property fmtid="{D5CDD505-2E9C-101B-9397-08002B2CF9AE}" pid="4" name="MSIP_Label_a17e5e90-0aca-491d-9a0f-947fc607fc6d_Method">
    <vt:lpwstr>Standard</vt:lpwstr>
  </property>
  <property fmtid="{D5CDD505-2E9C-101B-9397-08002B2CF9AE}" pid="5" name="MSIP_Label_a17e5e90-0aca-491d-9a0f-947fc607fc6d_Name">
    <vt:lpwstr>defa4170-0d19-0005-0004-bc88714345d2</vt:lpwstr>
  </property>
  <property fmtid="{D5CDD505-2E9C-101B-9397-08002B2CF9AE}" pid="6" name="MSIP_Label_a17e5e90-0aca-491d-9a0f-947fc607fc6d_SiteId">
    <vt:lpwstr>2d55c762-c477-4390-bb75-5adbde0a92fc</vt:lpwstr>
  </property>
  <property fmtid="{D5CDD505-2E9C-101B-9397-08002B2CF9AE}" pid="7" name="MSIP_Label_a17e5e90-0aca-491d-9a0f-947fc607fc6d_ActionId">
    <vt:lpwstr>71b6b1ed-82bb-4c72-b372-0d2ea83e2c74</vt:lpwstr>
  </property>
  <property fmtid="{D5CDD505-2E9C-101B-9397-08002B2CF9AE}" pid="8" name="MSIP_Label_a17e5e90-0aca-491d-9a0f-947fc607fc6d_ContentBits">
    <vt:lpwstr>0</vt:lpwstr>
  </property>
  <property fmtid="{D5CDD505-2E9C-101B-9397-08002B2CF9AE}" pid="9" name="MSIP_Label_a17e5e90-0aca-491d-9a0f-947fc607fc6d_Tag">
    <vt:lpwstr>10, 3, 0, 1</vt:lpwstr>
  </property>
</Properties>
</file>